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agovjm-my.sharepoint.com/personal/ayanna_barnett_moa_gov_jm/Documents/Retail Livestock/Rural Retail Workbooks/"/>
    </mc:Choice>
  </mc:AlternateContent>
  <xr:revisionPtr revIDLastSave="57" documentId="8_{A657A040-0FE5-4976-8830-F95C24CE3060}" xr6:coauthVersionLast="47" xr6:coauthVersionMax="47" xr10:uidLastSave="{A3B15DC4-EC91-41FB-9363-A514036A68B5}"/>
  <bookViews>
    <workbookView xWindow="-120" yWindow="-120" windowWidth="20730" windowHeight="11040" xr2:uid="{7BDABAA7-BF10-4BED-A70A-1126B2C7EC10}"/>
  </bookViews>
  <sheets>
    <sheet name="Retail Report" sheetId="1" r:id="rId1"/>
  </sheets>
  <externalReferences>
    <externalReference r:id="rId2"/>
  </externalReferences>
  <definedNames>
    <definedName name="_xlnm._FilterDatabase" localSheetId="0" hidden="1">'Retail Report'!$A$6:$T$79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C75" i="1"/>
  <c r="C73" i="1"/>
  <c r="C72" i="1"/>
  <c r="C71" i="1"/>
  <c r="C69" i="1"/>
  <c r="C68" i="1"/>
  <c r="C67" i="1"/>
  <c r="C66" i="1"/>
  <c r="C65" i="1"/>
  <c r="C64" i="1"/>
  <c r="C63" i="1"/>
  <c r="C62" i="1"/>
  <c r="C61" i="1"/>
  <c r="C60" i="1"/>
  <c r="C59" i="1"/>
  <c r="C58" i="1"/>
  <c r="T57" i="1"/>
  <c r="S57" i="1"/>
  <c r="R57" i="1"/>
  <c r="Q57" i="1"/>
  <c r="P57" i="1"/>
  <c r="O57" i="1"/>
  <c r="N57" i="1"/>
  <c r="M57" i="1"/>
  <c r="L57" i="1"/>
  <c r="K57" i="1"/>
  <c r="J57" i="1"/>
  <c r="I57" i="1"/>
  <c r="G57" i="1"/>
  <c r="F57" i="1"/>
  <c r="E57" i="1"/>
  <c r="D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5" i="1"/>
  <c r="C34" i="1"/>
  <c r="C33" i="1"/>
  <c r="C32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G30" i="1"/>
  <c r="F30" i="1"/>
  <c r="E30" i="1"/>
  <c r="D30" i="1"/>
  <c r="C29" i="1"/>
  <c r="C28" i="1"/>
  <c r="C27" i="1"/>
  <c r="C26" i="1"/>
  <c r="C25" i="1"/>
  <c r="C24" i="1"/>
  <c r="C23" i="1"/>
  <c r="C22" i="1"/>
  <c r="C21" i="1"/>
  <c r="C20" i="1"/>
  <c r="C19" i="1"/>
  <c r="C18" i="1"/>
  <c r="T17" i="1"/>
  <c r="S17" i="1"/>
  <c r="R17" i="1"/>
  <c r="Q17" i="1"/>
  <c r="P17" i="1"/>
  <c r="O17" i="1"/>
  <c r="N17" i="1"/>
  <c r="M17" i="1"/>
  <c r="L17" i="1"/>
  <c r="K17" i="1"/>
  <c r="J17" i="1"/>
  <c r="I17" i="1"/>
  <c r="G17" i="1"/>
  <c r="F17" i="1"/>
  <c r="E17" i="1"/>
  <c r="D17" i="1"/>
  <c r="C16" i="1"/>
  <c r="C15" i="1"/>
  <c r="C14" i="1"/>
  <c r="C13" i="1"/>
  <c r="C12" i="1"/>
  <c r="C11" i="1"/>
  <c r="C10" i="1"/>
  <c r="C9" i="1"/>
  <c r="C8" i="1"/>
  <c r="C30" i="1" l="1"/>
  <c r="C17" i="1"/>
  <c r="C57" i="1"/>
  <c r="C36" i="1"/>
</calcChain>
</file>

<file path=xl/sharedStrings.xml><?xml version="1.0" encoding="utf-8"?>
<sst xmlns="http://schemas.openxmlformats.org/spreadsheetml/2006/main" count="967" uniqueCount="102">
  <si>
    <t xml:space="preserve">Rural Region                                                    </t>
  </si>
  <si>
    <t xml:space="preserve"> </t>
  </si>
  <si>
    <t>Retail Meat Prices (J$/Kg)</t>
  </si>
  <si>
    <r>
      <t xml:space="preserve"> </t>
    </r>
    <r>
      <rPr>
        <b/>
        <sz val="11"/>
        <color rgb="FF000000"/>
        <rFont val="Arial"/>
        <family val="2"/>
      </rPr>
      <t>Supermarket Prices for Meat: Week Ending February 7, 2026</t>
    </r>
  </si>
  <si>
    <t>Commodity</t>
  </si>
  <si>
    <t>Origin/Brand</t>
  </si>
  <si>
    <t>Average Prices Per Commodity</t>
  </si>
  <si>
    <t>ST. CATHERINE</t>
  </si>
  <si>
    <t>CLARENDON</t>
  </si>
  <si>
    <t>MANCHESTER</t>
  </si>
  <si>
    <t>ST. ELIZABETH</t>
  </si>
  <si>
    <t>WESTMORELAND</t>
  </si>
  <si>
    <t>HANOVER</t>
  </si>
  <si>
    <t>ST. JAMES</t>
  </si>
  <si>
    <t>TRELAWNY</t>
  </si>
  <si>
    <t>ST. ANN</t>
  </si>
  <si>
    <t xml:space="preserve">ST. MARY </t>
  </si>
  <si>
    <t>PORTLAND</t>
  </si>
  <si>
    <t>ST. THOMAS</t>
  </si>
  <si>
    <t>LINSTEAD</t>
  </si>
  <si>
    <t>May Pen</t>
  </si>
  <si>
    <t>Mandeville</t>
  </si>
  <si>
    <t>Santa Cruz</t>
  </si>
  <si>
    <t>Savanna-La-Mar</t>
  </si>
  <si>
    <t>Lucea</t>
  </si>
  <si>
    <t>Fairview</t>
  </si>
  <si>
    <t>Falmouth</t>
  </si>
  <si>
    <t>St.Ann's Bay</t>
  </si>
  <si>
    <t>Ocho Rios</t>
  </si>
  <si>
    <t>Port Maria</t>
  </si>
  <si>
    <t>Port Antonio</t>
  </si>
  <si>
    <t>Buff Bay</t>
  </si>
  <si>
    <t>Morant Bay</t>
  </si>
  <si>
    <t>JR'S BARGAIN</t>
  </si>
  <si>
    <t>Super Shopper's Fair</t>
  </si>
  <si>
    <t>Valu Mart Food Store</t>
  </si>
  <si>
    <t>Megamart</t>
  </si>
  <si>
    <t>Progressive Foods</t>
  </si>
  <si>
    <t>Shopper's
Fair</t>
  </si>
  <si>
    <t>A&amp;W Long Peng Supermarket</t>
  </si>
  <si>
    <t>Cheries Supermarket</t>
  </si>
  <si>
    <t xml:space="preserve">New Champion Supermarket </t>
  </si>
  <si>
    <t>Tso's Supermarket</t>
  </si>
  <si>
    <t>Giant Family Mart</t>
  </si>
  <si>
    <t>Ramtulla Supercenter</t>
  </si>
  <si>
    <t>Shopper's Pride Food Store</t>
  </si>
  <si>
    <t>Joong Supermarket</t>
  </si>
  <si>
    <t>BEEF CUTS</t>
  </si>
  <si>
    <t>Beef Mince</t>
  </si>
  <si>
    <t>Local/Unbranded</t>
  </si>
  <si>
    <t>Beef Shin</t>
  </si>
  <si>
    <t>Beef Sirloin Steak</t>
  </si>
  <si>
    <t>Beef Stew Boneless</t>
  </si>
  <si>
    <t>Beef Stew Bone-In</t>
  </si>
  <si>
    <t>Beef T-Bone Steak</t>
  </si>
  <si>
    <t>Oxtail</t>
  </si>
  <si>
    <t>Imported/Nations Choice</t>
  </si>
  <si>
    <t>Imported/Lillan Limited</t>
  </si>
  <si>
    <t>Imported/Unbranded</t>
  </si>
  <si>
    <t>PORK CUTS</t>
  </si>
  <si>
    <t>Pickled/Cured Pig Tail</t>
  </si>
  <si>
    <t>Imported/Smart Pak</t>
  </si>
  <si>
    <t>Imported/Rainforest</t>
  </si>
  <si>
    <t>Pork Bellies</t>
  </si>
  <si>
    <t>Local/Copperwood</t>
  </si>
  <si>
    <t>Pork Shoulders</t>
  </si>
  <si>
    <t>Pork Stew</t>
  </si>
  <si>
    <t>Pork Leg</t>
  </si>
  <si>
    <t>Pork Hock</t>
  </si>
  <si>
    <t>Local Copperwood</t>
  </si>
  <si>
    <t>CHICKEN</t>
  </si>
  <si>
    <t>Local</t>
  </si>
  <si>
    <t>Grade A Whole Frozen Chicken</t>
  </si>
  <si>
    <t>Best Dressed</t>
  </si>
  <si>
    <t>Caribbean Broilers</t>
  </si>
  <si>
    <t>Chilled Whole Chicken</t>
  </si>
  <si>
    <t>Chicken Back</t>
  </si>
  <si>
    <t>Chicken Feet</t>
  </si>
  <si>
    <t>Chicken Neck</t>
  </si>
  <si>
    <t>Frozen Leg Quarter</t>
  </si>
  <si>
    <t>Chilled Leg Quarter</t>
  </si>
  <si>
    <t>Frozen Mixed Parts</t>
  </si>
  <si>
    <t>Chilled Mixed Parts</t>
  </si>
  <si>
    <t>FISH</t>
  </si>
  <si>
    <t>Imported</t>
  </si>
  <si>
    <t>Tilapia</t>
  </si>
  <si>
    <t>Grunt</t>
  </si>
  <si>
    <t>Snapper</t>
  </si>
  <si>
    <t>Local/Vac Pak</t>
  </si>
  <si>
    <t>Snapper Fryers</t>
  </si>
  <si>
    <t>Headless Banga Mary</t>
  </si>
  <si>
    <t>Salted Fish</t>
  </si>
  <si>
    <t>MUTTON</t>
  </si>
  <si>
    <t>Mutton</t>
  </si>
  <si>
    <t>GOAT</t>
  </si>
  <si>
    <t>Goat Meat</t>
  </si>
  <si>
    <t>Prepared on 02/06/2026 by Agricultural Market Research Section, AMIIB</t>
  </si>
  <si>
    <t>Note 1: Green cells signify the lowest price for that particular item</t>
  </si>
  <si>
    <t>Note 2: Red cells signify the highest price for that particular item</t>
  </si>
  <si>
    <t>-</t>
  </si>
  <si>
    <t xml:space="preserve">                              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</si>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</sst>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b/>
      <sz val="19"/>
      <color indexed="8"/>
      <name val="Arial"/>
      <family val="2"/>
    </font>
    <font>
      <b/>
      <sz val="1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2F75B5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rgb="FFB4C6E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top"/>
    </xf>
  </cellStyleXfs>
  <cellXfs count="60">
    <xf numFmtId="0" fontId="0" fillId="0" borderId="0" xfId="0">
      <alignment vertical="top"/>
    </xf>
    <xf numFmtId="0" fontId="1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 readingOrder="1"/>
    </xf>
    <xf numFmtId="0" fontId="1" fillId="0" borderId="3" xfId="0" applyFont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0" fillId="0" borderId="3" xfId="0" applyBorder="1">
      <alignment vertical="top"/>
    </xf>
    <xf numFmtId="0" fontId="2" fillId="0" borderId="0" xfId="0" applyFont="1" applyAlignment="1">
      <alignment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6" fillId="4" borderId="5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6" fillId="4" borderId="8" xfId="0" applyFont="1" applyFill="1" applyBorder="1" applyAlignment="1">
      <alignment horizontal="center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6" fillId="5" borderId="5" xfId="0" applyFont="1" applyFill="1" applyBorder="1" applyAlignment="1">
      <alignment horizontal="center" vertical="center" wrapText="1" readingOrder="1"/>
    </xf>
    <xf numFmtId="0" fontId="6" fillId="5" borderId="4" xfId="0" applyFont="1" applyFill="1" applyBorder="1" applyAlignment="1">
      <alignment horizontal="center" vertical="center" wrapText="1" readingOrder="1"/>
    </xf>
    <xf numFmtId="0" fontId="6" fillId="5" borderId="8" xfId="0" applyFont="1" applyFill="1" applyBorder="1" applyAlignment="1">
      <alignment horizontal="center" vertical="center" wrapText="1" readingOrder="1"/>
    </xf>
    <xf numFmtId="0" fontId="6" fillId="5" borderId="9" xfId="0" applyFont="1" applyFill="1" applyBorder="1" applyAlignment="1">
      <alignment horizontal="center" vertical="center" wrapText="1" readingOrder="1"/>
    </xf>
    <xf numFmtId="0" fontId="9" fillId="7" borderId="4" xfId="0" applyFont="1" applyFill="1" applyBorder="1" applyAlignment="1">
      <alignment vertical="top" wrapText="1"/>
    </xf>
    <xf numFmtId="4" fontId="9" fillId="7" borderId="4" xfId="0" applyNumberFormat="1" applyFont="1" applyFill="1" applyBorder="1" applyAlignment="1">
      <alignment horizontal="center" vertical="top" wrapText="1"/>
    </xf>
    <xf numFmtId="4" fontId="9" fillId="7" borderId="5" xfId="0" applyNumberFormat="1" applyFont="1" applyFill="1" applyBorder="1" applyAlignment="1">
      <alignment horizontal="center" vertical="top" wrapText="1"/>
    </xf>
    <xf numFmtId="4" fontId="10" fillId="7" borderId="4" xfId="0" applyNumberFormat="1" applyFont="1" applyFill="1" applyBorder="1" applyAlignment="1">
      <alignment horizontal="center" vertical="top" wrapText="1"/>
    </xf>
    <xf numFmtId="4" fontId="9" fillId="7" borderId="8" xfId="0" applyNumberFormat="1" applyFont="1" applyFill="1" applyBorder="1" applyAlignment="1">
      <alignment horizontal="center" vertical="top" wrapText="1"/>
    </xf>
    <xf numFmtId="4" fontId="9" fillId="7" borderId="9" xfId="0" applyNumberFormat="1" applyFont="1" applyFill="1" applyBorder="1" applyAlignment="1">
      <alignment horizontal="center" vertical="top" wrapText="1"/>
    </xf>
    <xf numFmtId="4" fontId="10" fillId="7" borderId="9" xfId="0" applyNumberFormat="1" applyFont="1" applyFill="1" applyBorder="1" applyAlignment="1">
      <alignment horizontal="center" vertical="top" wrapText="1"/>
    </xf>
    <xf numFmtId="4" fontId="10" fillId="7" borderId="5" xfId="0" applyNumberFormat="1" applyFont="1" applyFill="1" applyBorder="1" applyAlignment="1">
      <alignment horizontal="center" vertical="top" wrapText="1"/>
    </xf>
    <xf numFmtId="0" fontId="11" fillId="0" borderId="0" xfId="0" applyFont="1">
      <alignment vertical="top"/>
    </xf>
    <xf numFmtId="0" fontId="9" fillId="0" borderId="4" xfId="0" applyFont="1" applyBorder="1" applyAlignment="1">
      <alignment vertical="top" wrapText="1"/>
    </xf>
    <xf numFmtId="4" fontId="9" fillId="0" borderId="4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2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readingOrder="1"/>
    </xf>
    <xf numFmtId="0" fontId="12" fillId="0" borderId="0" xfId="0" applyFont="1" applyAlignment="1">
      <alignment horizontal="left" vertical="top" wrapText="1" readingOrder="1"/>
    </xf>
    <xf numFmtId="0" fontId="12" fillId="0" borderId="0" xfId="0" applyFont="1" applyAlignment="1">
      <alignment horizontal="left" vertical="top" wrapText="1" readingOrder="1"/>
    </xf>
    <xf numFmtId="0" fontId="8" fillId="6" borderId="6" xfId="0" applyFont="1" applyFill="1" applyBorder="1" applyAlignment="1">
      <alignment vertical="top" wrapText="1"/>
    </xf>
    <xf numFmtId="0" fontId="8" fillId="6" borderId="8" xfId="0" applyFont="1" applyFill="1" applyBorder="1" applyAlignment="1">
      <alignment vertical="top" wrapText="1"/>
    </xf>
    <xf numFmtId="0" fontId="8" fillId="6" borderId="10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top" wrapText="1" readingOrder="1"/>
    </xf>
    <xf numFmtId="0" fontId="1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4" fontId="9" fillId="0" borderId="5" xfId="0" applyNumberFormat="1" applyFont="1" applyFill="1" applyBorder="1" applyAlignment="1">
      <alignment horizontal="center" vertical="top" wrapText="1"/>
    </xf>
    <xf numFmtId="4" fontId="9" fillId="0" borderId="4" xfId="0" applyNumberFormat="1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center" vertical="top" wrapText="1"/>
    </xf>
    <xf numFmtId="4" fontId="9" fillId="0" borderId="8" xfId="0" applyNumberFormat="1" applyFont="1" applyFill="1" applyBorder="1" applyAlignment="1">
      <alignment horizontal="center" vertical="top" wrapText="1"/>
    </xf>
    <xf numFmtId="4" fontId="9" fillId="0" borderId="9" xfId="0" applyNumberFormat="1" applyFont="1" applyFill="1" applyBorder="1" applyAlignment="1">
      <alignment horizontal="center" vertical="top" wrapText="1"/>
    </xf>
    <xf numFmtId="4" fontId="10" fillId="0" borderId="9" xfId="0" applyNumberFormat="1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479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119063</xdr:rowOff>
    </xdr:from>
    <xdr:to>
      <xdr:col>1</xdr:col>
      <xdr:colOff>452438</xdr:colOff>
      <xdr:row>2</xdr:row>
      <xdr:rowOff>345281</xdr:rowOff>
    </xdr:to>
    <xdr:pic>
      <xdr:nvPicPr>
        <xdr:cNvPr id="2" name="Picture 1" descr="A logo of a ministry of agriculture&#10;&#10;Description automatically generated">
          <a:extLst>
            <a:ext uri="{FF2B5EF4-FFF2-40B4-BE49-F238E27FC236}">
              <a16:creationId xmlns:a16="http://schemas.microsoft.com/office/drawing/2014/main" id="{7020EAC5-F8A1-4FD0-908F-52A2DBF3D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05" t="25110" r="38719" b="41681"/>
        <a:stretch/>
      </xdr:blipFill>
      <xdr:spPr bwMode="auto">
        <a:xfrm>
          <a:off x="59532" y="119063"/>
          <a:ext cx="1812131" cy="9596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600075</xdr:colOff>
      <xdr:row>0</xdr:row>
      <xdr:rowOff>0</xdr:rowOff>
    </xdr:from>
    <xdr:to>
      <xdr:col>20</xdr:col>
      <xdr:colOff>225</xdr:colOff>
      <xdr:row>2</xdr:row>
      <xdr:rowOff>422032</xdr:rowOff>
    </xdr:to>
    <xdr:pic>
      <xdr:nvPicPr>
        <xdr:cNvPr id="3" name="Picture 2" descr="A logo for a company&#10;&#10;Description automatically generated">
          <a:extLst>
            <a:ext uri="{FF2B5EF4-FFF2-40B4-BE49-F238E27FC236}">
              <a16:creationId xmlns:a16="http://schemas.microsoft.com/office/drawing/2014/main" id="{7E984EE9-AC25-4255-B352-246C7ABFE8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43" t="17460" r="18215" b="32540"/>
        <a:stretch/>
      </xdr:blipFill>
      <xdr:spPr bwMode="auto">
        <a:xfrm>
          <a:off x="21383625" y="0"/>
          <a:ext cx="2429099" cy="11554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oagovjm-my.sharepoint.com/personal/ayanna_barnett_moa_gov_jm/Documents/Retail%20Livestock/Rural%20Retail%20Workbooks/Updated%20Rural%20Retail%20Report%20Workbook%2002.07.2026.xlsx" TargetMode="External"/><Relationship Id="rId1" Type="http://schemas.openxmlformats.org/officeDocument/2006/relationships/externalLinkPath" Target="Updated%20Rural%20Retail%20Report%20Workbook%2002.07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tail Report"/>
      <sheetName val="JR'S BARGAIN"/>
      <sheetName val="Super Shopper's Fair (May Pen)"/>
      <sheetName val="Value Mart Food Store (May Pen)"/>
      <sheetName val="Megamart (Mandeville)"/>
      <sheetName val="Progressive Foods (Mandeville)"/>
      <sheetName val="Shopper's Fair (Junction)"/>
      <sheetName val="Shopper's Fair Savanna-La-Mar"/>
      <sheetName val="A&amp;W Long Peng (Savanna-la-mar)"/>
      <sheetName val="Cheries Supermarket (Hanover)"/>
      <sheetName val="Consumer Meat Plus (Mobay)"/>
      <sheetName val="Megamart (Mobay)"/>
      <sheetName val="Progressive Foods (Fairview)"/>
      <sheetName val="New Champion (Trelawny)"/>
      <sheetName val="Tso's Supermarket (St. Ann)"/>
      <sheetName val="Progressive Foods (St. Ann)"/>
      <sheetName val="Giant Supermarket (St. Mary)"/>
      <sheetName val="Ramtulla Supercenter (Portland)"/>
      <sheetName val="Shopper's Pride (Portland)"/>
      <sheetName val="Joong (St. Thomas)"/>
    </sheetNames>
    <sheetDataSet>
      <sheetData sheetId="0"/>
      <sheetData sheetId="1">
        <row r="8">
          <cell r="C8"/>
        </row>
        <row r="20">
          <cell r="C20">
            <v>1105</v>
          </cell>
        </row>
        <row r="46">
          <cell r="C46">
            <v>1068.5999999999999</v>
          </cell>
        </row>
      </sheetData>
      <sheetData sheetId="2">
        <row r="8">
          <cell r="C8"/>
        </row>
        <row r="20">
          <cell r="C20"/>
        </row>
        <row r="46">
          <cell r="C46">
            <v>1015.3</v>
          </cell>
        </row>
      </sheetData>
      <sheetData sheetId="3">
        <row r="8">
          <cell r="C8"/>
        </row>
        <row r="20">
          <cell r="C20">
            <v>1460</v>
          </cell>
        </row>
        <row r="46">
          <cell r="C46">
            <v>1095.74</v>
          </cell>
        </row>
      </sheetData>
      <sheetData sheetId="4"/>
      <sheetData sheetId="5"/>
      <sheetData sheetId="6">
        <row r="8">
          <cell r="C8">
            <v>1973.9</v>
          </cell>
        </row>
        <row r="20">
          <cell r="C20"/>
        </row>
        <row r="46">
          <cell r="C46"/>
        </row>
      </sheetData>
      <sheetData sheetId="7"/>
      <sheetData sheetId="8">
        <row r="8">
          <cell r="C8">
            <v>1375</v>
          </cell>
        </row>
        <row r="20">
          <cell r="C20">
            <v>1430</v>
          </cell>
        </row>
        <row r="46">
          <cell r="C46">
            <v>858</v>
          </cell>
        </row>
      </sheetData>
      <sheetData sheetId="9">
        <row r="8">
          <cell r="C8"/>
        </row>
        <row r="20">
          <cell r="C20"/>
        </row>
        <row r="46">
          <cell r="C46">
            <v>1059.8499999999999</v>
          </cell>
        </row>
      </sheetData>
      <sheetData sheetId="10">
        <row r="8">
          <cell r="C8"/>
        </row>
        <row r="20">
          <cell r="C20"/>
        </row>
        <row r="46">
          <cell r="C46"/>
        </row>
      </sheetData>
      <sheetData sheetId="11"/>
      <sheetData sheetId="12">
        <row r="13">
          <cell r="C13"/>
        </row>
        <row r="26">
          <cell r="C26">
            <v>1027</v>
          </cell>
        </row>
        <row r="53">
          <cell r="C53"/>
        </row>
      </sheetData>
      <sheetData sheetId="13">
        <row r="9">
          <cell r="C9">
            <v>5225</v>
          </cell>
        </row>
        <row r="21">
          <cell r="C21"/>
        </row>
        <row r="47">
          <cell r="C47"/>
        </row>
      </sheetData>
      <sheetData sheetId="14"/>
      <sheetData sheetId="15">
        <row r="13">
          <cell r="C13"/>
        </row>
        <row r="26">
          <cell r="C26">
            <v>1027.5</v>
          </cell>
        </row>
        <row r="53">
          <cell r="C53"/>
        </row>
      </sheetData>
      <sheetData sheetId="16"/>
      <sheetData sheetId="17">
        <row r="8">
          <cell r="C8"/>
        </row>
        <row r="20">
          <cell r="C20">
            <v>1100</v>
          </cell>
        </row>
        <row r="46">
          <cell r="C46">
            <v>1172.5999999999999</v>
          </cell>
        </row>
      </sheetData>
      <sheetData sheetId="18">
        <row r="13">
          <cell r="C13"/>
        </row>
        <row r="26">
          <cell r="C26"/>
        </row>
        <row r="53">
          <cell r="C53"/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B8B9-0038-489A-9C93-6EF3CC7D894E}">
  <sheetPr>
    <pageSetUpPr fitToPage="1"/>
  </sheetPr>
  <dimension ref="A1:U80"/>
  <sheetViews>
    <sheetView showGridLines="0" tabSelected="1" showOutlineSymbols="0" zoomScale="80" zoomScaleNormal="80" workbookViewId="0">
      <selection activeCell="D76" sqref="D76:T76"/>
    </sheetView>
  </sheetViews>
  <sheetFormatPr defaultColWidth="14.5703125" defaultRowHeight="12.75" x14ac:dyDescent="0.2"/>
  <cols>
    <col min="1" max="1" width="21.28515625" customWidth="1"/>
    <col min="2" max="2" width="23" customWidth="1"/>
    <col min="3" max="3" width="16.5703125" customWidth="1"/>
    <col min="4" max="4" width="16.28515625" customWidth="1"/>
    <col min="5" max="6" width="15.5703125" customWidth="1"/>
    <col min="7" max="7" width="17" customWidth="1"/>
    <col min="8" max="8" width="15.7109375" customWidth="1"/>
    <col min="9" max="10" width="17.28515625" customWidth="1"/>
    <col min="11" max="11" width="16.85546875" customWidth="1"/>
    <col min="12" max="12" width="18.5703125" customWidth="1"/>
    <col min="13" max="13" width="12.85546875" customWidth="1"/>
    <col min="14" max="14" width="15.85546875" customWidth="1"/>
    <col min="15" max="15" width="14.7109375" customWidth="1"/>
    <col min="16" max="16" width="14.5703125" customWidth="1"/>
    <col min="17" max="17" width="15.7109375" customWidth="1"/>
    <col min="18" max="18" width="14.140625" customWidth="1"/>
    <col min="19" max="19" width="16" customWidth="1"/>
    <col min="20" max="20" width="15.28515625" customWidth="1"/>
  </cols>
  <sheetData>
    <row r="1" spans="1:20" ht="27.6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47" t="s">
        <v>0</v>
      </c>
      <c r="K1" s="47"/>
      <c r="L1" s="47"/>
      <c r="M1" s="47"/>
      <c r="N1" s="47"/>
      <c r="O1" s="2"/>
      <c r="P1" s="2"/>
      <c r="Q1" s="2"/>
      <c r="R1" s="2"/>
      <c r="S1" s="2"/>
      <c r="T1" s="2" t="s">
        <v>1</v>
      </c>
    </row>
    <row r="2" spans="1:20" ht="31.15" customHeight="1" x14ac:dyDescent="0.2">
      <c r="A2" s="3"/>
      <c r="B2" s="4"/>
      <c r="D2" s="4"/>
      <c r="E2" s="4"/>
      <c r="F2" s="4"/>
      <c r="G2" s="4"/>
      <c r="H2" s="4"/>
      <c r="I2" s="4"/>
      <c r="J2" s="48" t="s">
        <v>2</v>
      </c>
      <c r="K2" s="48"/>
      <c r="L2" s="48"/>
      <c r="M2" s="48"/>
      <c r="N2" s="48"/>
      <c r="O2" s="4"/>
      <c r="P2" s="4"/>
      <c r="Q2" s="4"/>
      <c r="R2" s="4"/>
      <c r="S2" s="4"/>
      <c r="T2" s="4"/>
    </row>
    <row r="3" spans="1:20" ht="34.15" customHeight="1" x14ac:dyDescent="0.2">
      <c r="A3" s="5"/>
      <c r="B3" s="6"/>
      <c r="C3" s="6"/>
      <c r="D3" s="6"/>
      <c r="E3" s="6"/>
      <c r="F3" s="6"/>
      <c r="G3" s="6"/>
      <c r="H3" s="6"/>
      <c r="I3" s="6"/>
      <c r="J3" s="49" t="s">
        <v>3</v>
      </c>
      <c r="K3" s="49"/>
      <c r="L3" s="49"/>
      <c r="M3" s="49"/>
      <c r="N3" s="49"/>
      <c r="O3" s="6"/>
      <c r="P3" s="6"/>
      <c r="Q3" s="6"/>
      <c r="R3" s="6"/>
      <c r="S3" s="6"/>
      <c r="T3" s="6"/>
    </row>
    <row r="4" spans="1:20" x14ac:dyDescent="0.2">
      <c r="A4" s="50" t="s">
        <v>4</v>
      </c>
      <c r="B4" s="51" t="s">
        <v>5</v>
      </c>
      <c r="C4" s="52" t="s">
        <v>6</v>
      </c>
      <c r="D4" s="7" t="s">
        <v>7</v>
      </c>
      <c r="E4" s="43" t="s">
        <v>8</v>
      </c>
      <c r="F4" s="44"/>
      <c r="G4" s="45" t="s">
        <v>9</v>
      </c>
      <c r="H4" s="46"/>
      <c r="I4" s="8" t="s">
        <v>10</v>
      </c>
      <c r="J4" s="45" t="s">
        <v>11</v>
      </c>
      <c r="K4" s="46"/>
      <c r="L4" s="10" t="s">
        <v>12</v>
      </c>
      <c r="M4" s="9" t="s">
        <v>13</v>
      </c>
      <c r="N4" s="11" t="s">
        <v>14</v>
      </c>
      <c r="O4" s="41" t="s">
        <v>15</v>
      </c>
      <c r="P4" s="42"/>
      <c r="Q4" s="13" t="s">
        <v>16</v>
      </c>
      <c r="R4" s="41" t="s">
        <v>17</v>
      </c>
      <c r="S4" s="42"/>
      <c r="T4" s="11" t="s">
        <v>18</v>
      </c>
    </row>
    <row r="5" spans="1:20" ht="21" customHeight="1" x14ac:dyDescent="0.2">
      <c r="A5" s="50"/>
      <c r="B5" s="51"/>
      <c r="C5" s="52"/>
      <c r="D5" s="7" t="s">
        <v>19</v>
      </c>
      <c r="E5" s="43" t="s">
        <v>20</v>
      </c>
      <c r="F5" s="44"/>
      <c r="G5" s="45" t="s">
        <v>21</v>
      </c>
      <c r="H5" s="46"/>
      <c r="I5" s="10" t="s">
        <v>22</v>
      </c>
      <c r="J5" s="45" t="s">
        <v>23</v>
      </c>
      <c r="K5" s="46"/>
      <c r="L5" s="10" t="s">
        <v>24</v>
      </c>
      <c r="M5" s="14" t="s">
        <v>25</v>
      </c>
      <c r="N5" s="11" t="s">
        <v>26</v>
      </c>
      <c r="O5" s="7" t="s">
        <v>27</v>
      </c>
      <c r="P5" s="12" t="s">
        <v>28</v>
      </c>
      <c r="Q5" s="13" t="s">
        <v>29</v>
      </c>
      <c r="R5" s="7" t="s">
        <v>30</v>
      </c>
      <c r="S5" s="12" t="s">
        <v>31</v>
      </c>
      <c r="T5" s="11" t="s">
        <v>32</v>
      </c>
    </row>
    <row r="6" spans="1:20" ht="22.5" x14ac:dyDescent="0.2">
      <c r="A6" s="50"/>
      <c r="B6" s="51"/>
      <c r="C6" s="52"/>
      <c r="D6" s="15" t="s">
        <v>33</v>
      </c>
      <c r="E6" s="16" t="s">
        <v>34</v>
      </c>
      <c r="F6" s="16" t="s">
        <v>35</v>
      </c>
      <c r="G6" s="16" t="s">
        <v>36</v>
      </c>
      <c r="H6" s="16" t="s">
        <v>37</v>
      </c>
      <c r="I6" s="16" t="s">
        <v>38</v>
      </c>
      <c r="J6" s="16" t="s">
        <v>38</v>
      </c>
      <c r="K6" s="17" t="s">
        <v>39</v>
      </c>
      <c r="L6" s="16" t="s">
        <v>40</v>
      </c>
      <c r="M6" s="17" t="s">
        <v>37</v>
      </c>
      <c r="N6" s="15" t="s">
        <v>41</v>
      </c>
      <c r="O6" s="15" t="s">
        <v>42</v>
      </c>
      <c r="P6" s="18" t="s">
        <v>37</v>
      </c>
      <c r="Q6" s="18" t="s">
        <v>43</v>
      </c>
      <c r="R6" s="15" t="s">
        <v>44</v>
      </c>
      <c r="S6" s="18" t="s">
        <v>45</v>
      </c>
      <c r="T6" s="15" t="s">
        <v>46</v>
      </c>
    </row>
    <row r="7" spans="1:20" ht="20.25" customHeight="1" x14ac:dyDescent="0.2">
      <c r="A7" s="38" t="s">
        <v>47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spans="1:20" s="27" customFormat="1" x14ac:dyDescent="0.2">
      <c r="A8" s="19" t="s">
        <v>48</v>
      </c>
      <c r="B8" s="19" t="s">
        <v>49</v>
      </c>
      <c r="C8" s="20">
        <f t="shared" ref="C8:C39" si="0">IFERROR(AVERAGE(D8:T8),"-")</f>
        <v>1705.8333333333333</v>
      </c>
      <c r="D8" s="21" t="s">
        <v>99</v>
      </c>
      <c r="E8" s="20" t="s">
        <v>99</v>
      </c>
      <c r="F8" s="20" t="s">
        <v>99</v>
      </c>
      <c r="G8" s="22" t="s">
        <v>99</v>
      </c>
      <c r="H8" s="22">
        <v>1637.1</v>
      </c>
      <c r="I8" s="20">
        <v>1428.8</v>
      </c>
      <c r="J8" s="20" t="s">
        <v>99</v>
      </c>
      <c r="K8" s="23" t="s">
        <v>99</v>
      </c>
      <c r="L8" s="20" t="s">
        <v>99</v>
      </c>
      <c r="M8" s="23">
        <v>1385</v>
      </c>
      <c r="N8" s="21" t="s">
        <v>99</v>
      </c>
      <c r="O8" s="21" t="s">
        <v>99</v>
      </c>
      <c r="P8" s="24">
        <v>1637.1</v>
      </c>
      <c r="Q8" s="23">
        <v>2255</v>
      </c>
      <c r="R8" s="21" t="s">
        <v>99</v>
      </c>
      <c r="S8" s="25" t="s">
        <v>99</v>
      </c>
      <c r="T8" s="26">
        <v>1892</v>
      </c>
    </row>
    <row r="9" spans="1:20" x14ac:dyDescent="0.2">
      <c r="A9" s="28" t="s">
        <v>50</v>
      </c>
      <c r="B9" s="28" t="s">
        <v>49</v>
      </c>
      <c r="C9" s="29">
        <f t="shared" si="0"/>
        <v>1604.5</v>
      </c>
      <c r="D9" s="53" t="s">
        <v>99</v>
      </c>
      <c r="E9" s="54">
        <v>1428.5</v>
      </c>
      <c r="F9" s="54">
        <v>1760</v>
      </c>
      <c r="G9" s="55">
        <v>1625</v>
      </c>
      <c r="H9" s="55" t="s">
        <v>99</v>
      </c>
      <c r="I9" s="54" t="s">
        <v>99</v>
      </c>
      <c r="J9" s="54" t="s">
        <v>99</v>
      </c>
      <c r="K9" s="56" t="s">
        <v>99</v>
      </c>
      <c r="L9" s="54" t="s">
        <v>99</v>
      </c>
      <c r="M9" s="56" t="s">
        <v>99</v>
      </c>
      <c r="N9" s="53" t="s">
        <v>1</v>
      </c>
      <c r="O9" s="53" t="s">
        <v>99</v>
      </c>
      <c r="P9" s="57" t="s">
        <v>99</v>
      </c>
      <c r="Q9" s="56" t="s">
        <v>99</v>
      </c>
      <c r="R9" s="53" t="s">
        <v>99</v>
      </c>
      <c r="S9" s="58" t="s">
        <v>99</v>
      </c>
      <c r="T9" s="59" t="s">
        <v>99</v>
      </c>
    </row>
    <row r="10" spans="1:20" s="27" customFormat="1" x14ac:dyDescent="0.2">
      <c r="A10" s="19" t="s">
        <v>51</v>
      </c>
      <c r="B10" s="19" t="s">
        <v>49</v>
      </c>
      <c r="C10" s="20">
        <f t="shared" si="0"/>
        <v>2162.4</v>
      </c>
      <c r="D10" s="21" t="s">
        <v>99</v>
      </c>
      <c r="E10" s="20">
        <v>2004</v>
      </c>
      <c r="F10" s="20" t="s">
        <v>99</v>
      </c>
      <c r="G10" s="22">
        <v>1625</v>
      </c>
      <c r="H10" s="22" t="s">
        <v>99</v>
      </c>
      <c r="I10" s="20" t="s">
        <v>99</v>
      </c>
      <c r="J10" s="20" t="s">
        <v>99</v>
      </c>
      <c r="K10" s="23" t="s">
        <v>99</v>
      </c>
      <c r="L10" s="20" t="s">
        <v>99</v>
      </c>
      <c r="M10" s="23">
        <v>2426</v>
      </c>
      <c r="N10" s="21" t="s">
        <v>99</v>
      </c>
      <c r="O10" s="21" t="s">
        <v>99</v>
      </c>
      <c r="P10" s="24">
        <v>2594.6</v>
      </c>
      <c r="Q10" s="23" t="s">
        <v>99</v>
      </c>
      <c r="R10" s="21" t="s">
        <v>99</v>
      </c>
      <c r="S10" s="25" t="s">
        <v>99</v>
      </c>
      <c r="T10" s="26" t="s">
        <v>99</v>
      </c>
    </row>
    <row r="11" spans="1:20" x14ac:dyDescent="0.2">
      <c r="A11" s="28" t="s">
        <v>52</v>
      </c>
      <c r="B11" s="28" t="s">
        <v>49</v>
      </c>
      <c r="C11" s="29">
        <f t="shared" si="0"/>
        <v>2162.3666666666668</v>
      </c>
      <c r="D11" s="53" t="s">
        <v>99</v>
      </c>
      <c r="E11" s="54">
        <v>2004</v>
      </c>
      <c r="F11" s="54">
        <v>1760</v>
      </c>
      <c r="G11" s="55" t="s">
        <v>99</v>
      </c>
      <c r="H11" s="55">
        <v>2593.6</v>
      </c>
      <c r="I11" s="54" t="s">
        <v>99</v>
      </c>
      <c r="J11" s="54" t="s">
        <v>99</v>
      </c>
      <c r="K11" s="56" t="s">
        <v>99</v>
      </c>
      <c r="L11" s="54" t="s">
        <v>99</v>
      </c>
      <c r="M11" s="56">
        <v>2593</v>
      </c>
      <c r="N11" s="53">
        <v>1430</v>
      </c>
      <c r="O11" s="53" t="s">
        <v>99</v>
      </c>
      <c r="P11" s="57">
        <v>2593.6</v>
      </c>
      <c r="Q11" s="56" t="s">
        <v>99</v>
      </c>
      <c r="R11" s="53" t="s">
        <v>99</v>
      </c>
      <c r="S11" s="58" t="s">
        <v>99</v>
      </c>
      <c r="T11" s="59" t="s">
        <v>99</v>
      </c>
    </row>
    <row r="12" spans="1:20" s="27" customFormat="1" x14ac:dyDescent="0.2">
      <c r="A12" s="19" t="s">
        <v>53</v>
      </c>
      <c r="B12" s="19" t="s">
        <v>49</v>
      </c>
      <c r="C12" s="20">
        <f t="shared" si="0"/>
        <v>1515.25</v>
      </c>
      <c r="D12" s="21" t="s">
        <v>99</v>
      </c>
      <c r="E12" s="20">
        <v>1643.5</v>
      </c>
      <c r="F12" s="20">
        <v>1720</v>
      </c>
      <c r="G12" s="22" t="s">
        <v>99</v>
      </c>
      <c r="H12" s="22" t="s">
        <v>99</v>
      </c>
      <c r="I12" s="20">
        <v>1643.5</v>
      </c>
      <c r="J12" s="20" t="s">
        <v>99</v>
      </c>
      <c r="K12" s="23">
        <v>1408</v>
      </c>
      <c r="L12" s="20" t="s">
        <v>99</v>
      </c>
      <c r="M12" s="23">
        <v>1527</v>
      </c>
      <c r="N12" s="21">
        <v>1430</v>
      </c>
      <c r="O12" s="21" t="s">
        <v>99</v>
      </c>
      <c r="P12" s="24" t="s">
        <v>99</v>
      </c>
      <c r="Q12" s="23" t="s">
        <v>99</v>
      </c>
      <c r="R12" s="21">
        <v>1320</v>
      </c>
      <c r="S12" s="25">
        <v>1430</v>
      </c>
      <c r="T12" s="26" t="s">
        <v>99</v>
      </c>
    </row>
    <row r="13" spans="1:20" x14ac:dyDescent="0.2">
      <c r="A13" s="28" t="s">
        <v>54</v>
      </c>
      <c r="B13" s="28" t="s">
        <v>49</v>
      </c>
      <c r="C13" s="29">
        <f t="shared" si="0"/>
        <v>2060.06</v>
      </c>
      <c r="D13" s="53" t="s">
        <v>99</v>
      </c>
      <c r="E13" s="54" t="s">
        <v>99</v>
      </c>
      <c r="F13" s="54" t="s">
        <v>99</v>
      </c>
      <c r="G13" s="55">
        <v>1895</v>
      </c>
      <c r="H13" s="55" t="s">
        <v>99</v>
      </c>
      <c r="I13" s="54">
        <v>1973.9</v>
      </c>
      <c r="J13" s="54" t="s">
        <v>99</v>
      </c>
      <c r="K13" s="56">
        <v>1375</v>
      </c>
      <c r="L13" s="54" t="s">
        <v>99</v>
      </c>
      <c r="M13" s="56">
        <v>2528</v>
      </c>
      <c r="N13" s="53" t="s">
        <v>99</v>
      </c>
      <c r="O13" s="53" t="s">
        <v>99</v>
      </c>
      <c r="P13" s="57">
        <v>2528.4</v>
      </c>
      <c r="Q13" s="56" t="s">
        <v>99</v>
      </c>
      <c r="R13" s="53" t="s">
        <v>99</v>
      </c>
      <c r="S13" s="58" t="s">
        <v>99</v>
      </c>
      <c r="T13" s="59" t="s">
        <v>99</v>
      </c>
    </row>
    <row r="14" spans="1:20" s="27" customFormat="1" x14ac:dyDescent="0.2">
      <c r="A14" s="19" t="s">
        <v>55</v>
      </c>
      <c r="B14" s="19" t="s">
        <v>56</v>
      </c>
      <c r="C14" s="20">
        <f t="shared" si="0"/>
        <v>4429.8374999999996</v>
      </c>
      <c r="D14" s="21" t="s">
        <v>99</v>
      </c>
      <c r="E14" s="20" t="s">
        <v>99</v>
      </c>
      <c r="F14" s="20">
        <v>5998.2</v>
      </c>
      <c r="G14" s="22">
        <v>2550</v>
      </c>
      <c r="H14" s="22" t="s">
        <v>99</v>
      </c>
      <c r="I14" s="20" t="s">
        <v>99</v>
      </c>
      <c r="J14" s="20">
        <v>3703.7</v>
      </c>
      <c r="K14" s="23" t="s">
        <v>99</v>
      </c>
      <c r="L14" s="20">
        <v>4400</v>
      </c>
      <c r="M14" s="23">
        <v>4456</v>
      </c>
      <c r="N14" s="21">
        <v>5225</v>
      </c>
      <c r="O14" s="21" t="s">
        <v>99</v>
      </c>
      <c r="P14" s="24" t="s">
        <v>99</v>
      </c>
      <c r="Q14" s="23" t="s">
        <v>99</v>
      </c>
      <c r="R14" s="21">
        <v>4705.8</v>
      </c>
      <c r="S14" s="25">
        <v>4400</v>
      </c>
      <c r="T14" s="26" t="s">
        <v>99</v>
      </c>
    </row>
    <row r="15" spans="1:20" x14ac:dyDescent="0.2">
      <c r="A15" s="28" t="s">
        <v>55</v>
      </c>
      <c r="B15" s="28" t="s">
        <v>57</v>
      </c>
      <c r="C15" s="29">
        <f t="shared" si="0"/>
        <v>3713.6</v>
      </c>
      <c r="D15" s="53" t="s">
        <v>99</v>
      </c>
      <c r="E15" s="54" t="s">
        <v>99</v>
      </c>
      <c r="F15" s="54" t="s">
        <v>99</v>
      </c>
      <c r="G15" s="55" t="s">
        <v>99</v>
      </c>
      <c r="H15" s="55" t="s">
        <v>99</v>
      </c>
      <c r="I15" s="54" t="s">
        <v>99</v>
      </c>
      <c r="J15" s="54" t="s">
        <v>99</v>
      </c>
      <c r="K15" s="56" t="s">
        <v>99</v>
      </c>
      <c r="L15" s="54" t="s">
        <v>99</v>
      </c>
      <c r="M15" s="56" t="s">
        <v>99</v>
      </c>
      <c r="N15" s="53" t="s">
        <v>99</v>
      </c>
      <c r="O15" s="53" t="s">
        <v>99</v>
      </c>
      <c r="P15" s="57" t="s">
        <v>99</v>
      </c>
      <c r="Q15" s="56" t="s">
        <v>99</v>
      </c>
      <c r="R15" s="53" t="s">
        <v>99</v>
      </c>
      <c r="S15" s="58" t="s">
        <v>99</v>
      </c>
      <c r="T15" s="59">
        <v>3713.6</v>
      </c>
    </row>
    <row r="16" spans="1:20" s="27" customFormat="1" x14ac:dyDescent="0.2">
      <c r="A16" s="19" t="s">
        <v>55</v>
      </c>
      <c r="B16" s="19" t="s">
        <v>58</v>
      </c>
      <c r="C16" s="20">
        <f t="shared" si="0"/>
        <v>3969.9832000000001</v>
      </c>
      <c r="D16" s="21">
        <v>3263</v>
      </c>
      <c r="E16" s="20">
        <v>4063.8</v>
      </c>
      <c r="F16" s="20">
        <v>3565.232</v>
      </c>
      <c r="G16" s="22" t="s">
        <v>99</v>
      </c>
      <c r="H16" s="22">
        <v>3968.1</v>
      </c>
      <c r="I16" s="20">
        <v>3703.6</v>
      </c>
      <c r="J16" s="20" t="s">
        <v>99</v>
      </c>
      <c r="K16" s="23">
        <v>4400</v>
      </c>
      <c r="L16" s="20">
        <v>3916</v>
      </c>
      <c r="M16" s="23">
        <v>4133</v>
      </c>
      <c r="N16" s="21">
        <v>4719</v>
      </c>
      <c r="O16" s="21" t="s">
        <v>99</v>
      </c>
      <c r="P16" s="24">
        <v>3968.1</v>
      </c>
      <c r="Q16" s="23" t="s">
        <v>99</v>
      </c>
      <c r="R16" s="21" t="s">
        <v>99</v>
      </c>
      <c r="S16" s="25" t="s">
        <v>99</v>
      </c>
      <c r="T16" s="26" t="s">
        <v>99</v>
      </c>
    </row>
    <row r="17" spans="1:21" ht="20.25" customHeight="1" x14ac:dyDescent="0.2">
      <c r="A17" s="38" t="s">
        <v>59</v>
      </c>
      <c r="B17" s="39"/>
      <c r="C17" s="39" t="str">
        <f t="shared" si="0"/>
        <v>-</v>
      </c>
      <c r="D17" s="39" t="str">
        <f>IF('[1]JR''S BARGAIN'!C8=0,"-",'[1]JR''S BARGAIN'!C8)</f>
        <v>-</v>
      </c>
      <c r="E17" s="39" t="str">
        <f>IF('[1]Super Shopper''s Fair (May Pen)'!C8=0,"-",'[1]Super Shopper''s Fair (May Pen)'!C8)</f>
        <v>-</v>
      </c>
      <c r="F17" s="39" t="str">
        <f>IF('[1]Value Mart Food Store (May Pen)'!C8=0,"-",'[1]Value Mart Food Store (May Pen)'!C8)</f>
        <v>-</v>
      </c>
      <c r="G17" s="39" t="str">
        <f>IF('[1]Consumer Meat Plus (Mobay)'!C8=0,"-",'[1]Consumer Meat Plus (Mobay)'!C8)</f>
        <v>-</v>
      </c>
      <c r="H17" s="39"/>
      <c r="I17" s="39">
        <f>IF('[1]Shopper''s Fair (Junction)'!C8=0,"-",'[1]Shopper''s Fair (Junction)'!C8)</f>
        <v>1973.9</v>
      </c>
      <c r="J17" s="39" t="str">
        <f>IF('[1]Progressive Foods (Fairview)'!C13=0, "-", '[1]Progressive Foods (Fairview)'!C13)</f>
        <v>-</v>
      </c>
      <c r="K17" s="39">
        <f>IF('[1]A&amp;W Long Peng (Savanna-la-mar)'!C8=0,"-",'[1]A&amp;W Long Peng (Savanna-la-mar)'!C8)</f>
        <v>1375</v>
      </c>
      <c r="L17" s="39" t="str">
        <f>IF('[1]Cheries Supermarket (Hanover)'!C8=0, "-",'[1]Cheries Supermarket (Hanover)'!C8)</f>
        <v>-</v>
      </c>
      <c r="M17" s="39" t="str">
        <f>IF('[1]Progressive Foods (Fairview)'!C13=0, "-", '[1]Progressive Foods (Fairview)'!C13)</f>
        <v>-</v>
      </c>
      <c r="N17" s="39">
        <f>IF('[1]New Champion (Trelawny)'!C9=0,"-",'[1]New Champion (Trelawny)'!C9)</f>
        <v>5225</v>
      </c>
      <c r="O17" s="39" t="str">
        <f>IF('[1]Progressive Foods (St. Ann)'!C13=0,"-",'[1]Progressive Foods (St. Ann)'!C13)</f>
        <v>-</v>
      </c>
      <c r="P17" s="39" t="str">
        <f>IF('[1]Ramtulla Supercenter (Portland)'!C8=0,"-",'[1]Ramtulla Supercenter (Portland)'!C8)</f>
        <v>-</v>
      </c>
      <c r="Q17" s="39" t="str">
        <f>IF('[1]Shopper''s Pride (Portland)'!C13=0,"-",'[1]Shopper''s Pride (Portland)'!C13)</f>
        <v>-</v>
      </c>
      <c r="R17" s="39" t="str">
        <f>IF('[1]Ramtulla Supercenter (Portland)'!C8=0,"-",'[1]Ramtulla Supercenter (Portland)'!C8)</f>
        <v>-</v>
      </c>
      <c r="S17" s="39" t="e">
        <f>IF(#REF!=0,"-",#REF!)</f>
        <v>#REF!</v>
      </c>
      <c r="T17" s="40" t="str">
        <f>IF('[1]JR''S BARGAIN'!C8=0,"-",'[1]JR''S BARGAIN'!C8)</f>
        <v>-</v>
      </c>
    </row>
    <row r="18" spans="1:21" s="27" customFormat="1" x14ac:dyDescent="0.2">
      <c r="A18" s="19" t="s">
        <v>60</v>
      </c>
      <c r="B18" s="19" t="s">
        <v>49</v>
      </c>
      <c r="C18" s="20">
        <f t="shared" si="0"/>
        <v>1202.5800000000002</v>
      </c>
      <c r="D18" s="21" t="s">
        <v>99</v>
      </c>
      <c r="E18" s="20">
        <v>1437.6</v>
      </c>
      <c r="F18" s="20" t="s">
        <v>99</v>
      </c>
      <c r="G18" s="22" t="s">
        <v>99</v>
      </c>
      <c r="H18" s="22">
        <v>1069.7</v>
      </c>
      <c r="I18" s="20">
        <v>1175.4000000000001</v>
      </c>
      <c r="J18" s="20">
        <v>1263.2</v>
      </c>
      <c r="K18" s="23" t="s">
        <v>99</v>
      </c>
      <c r="L18" s="20" t="s">
        <v>99</v>
      </c>
      <c r="M18" s="23">
        <v>1067</v>
      </c>
      <c r="N18" s="21" t="s">
        <v>99</v>
      </c>
      <c r="O18" s="21" t="s">
        <v>99</v>
      </c>
      <c r="P18" s="24" t="s">
        <v>99</v>
      </c>
      <c r="Q18" s="23" t="s">
        <v>99</v>
      </c>
      <c r="R18" s="21" t="s">
        <v>99</v>
      </c>
      <c r="S18" s="25" t="s">
        <v>99</v>
      </c>
      <c r="T18" s="26" t="s">
        <v>99</v>
      </c>
    </row>
    <row r="19" spans="1:21" x14ac:dyDescent="0.2">
      <c r="A19" s="28" t="s">
        <v>60</v>
      </c>
      <c r="B19" s="28" t="s">
        <v>61</v>
      </c>
      <c r="C19" s="29" t="str">
        <f t="shared" si="0"/>
        <v>-</v>
      </c>
      <c r="D19" s="53" t="s">
        <v>99</v>
      </c>
      <c r="E19" s="54" t="s">
        <v>99</v>
      </c>
      <c r="F19" s="54" t="s">
        <v>99</v>
      </c>
      <c r="G19" s="55" t="s">
        <v>99</v>
      </c>
      <c r="H19" s="55" t="s">
        <v>99</v>
      </c>
      <c r="I19" s="54" t="s">
        <v>99</v>
      </c>
      <c r="J19" s="54" t="s">
        <v>99</v>
      </c>
      <c r="K19" s="56" t="s">
        <v>99</v>
      </c>
      <c r="L19" s="54" t="s">
        <v>99</v>
      </c>
      <c r="M19" s="56" t="s">
        <v>99</v>
      </c>
      <c r="N19" s="53" t="s">
        <v>99</v>
      </c>
      <c r="O19" s="53" t="s">
        <v>99</v>
      </c>
      <c r="P19" s="57" t="s">
        <v>99</v>
      </c>
      <c r="Q19" s="56" t="s">
        <v>99</v>
      </c>
      <c r="R19" s="53" t="s">
        <v>99</v>
      </c>
      <c r="S19" s="58" t="s">
        <v>99</v>
      </c>
      <c r="T19" s="59" t="s">
        <v>99</v>
      </c>
    </row>
    <row r="20" spans="1:21" s="27" customFormat="1" ht="10.5" customHeight="1" x14ac:dyDescent="0.2">
      <c r="A20" s="19" t="s">
        <v>60</v>
      </c>
      <c r="B20" s="19" t="s">
        <v>62</v>
      </c>
      <c r="C20" s="20">
        <f t="shared" si="0"/>
        <v>1484.7305000000001</v>
      </c>
      <c r="D20" s="21" t="s">
        <v>99</v>
      </c>
      <c r="E20" s="20" t="s">
        <v>99</v>
      </c>
      <c r="F20" s="20">
        <v>1355.2440000000001</v>
      </c>
      <c r="G20" s="22" t="s">
        <v>99</v>
      </c>
      <c r="H20" s="22" t="s">
        <v>99</v>
      </c>
      <c r="I20" s="20" t="s">
        <v>99</v>
      </c>
      <c r="J20" s="20">
        <v>1569.6780000000001</v>
      </c>
      <c r="K20" s="23" t="s">
        <v>99</v>
      </c>
      <c r="L20" s="20" t="s">
        <v>99</v>
      </c>
      <c r="M20" s="23">
        <v>968</v>
      </c>
      <c r="N20" s="21">
        <v>2046</v>
      </c>
      <c r="O20" s="21" t="s">
        <v>99</v>
      </c>
      <c r="P20" s="24" t="s">
        <v>99</v>
      </c>
      <c r="Q20" s="23" t="s">
        <v>99</v>
      </c>
      <c r="R20" s="21" t="s">
        <v>99</v>
      </c>
      <c r="S20" s="25" t="s">
        <v>99</v>
      </c>
      <c r="T20" s="26" t="s">
        <v>99</v>
      </c>
    </row>
    <row r="21" spans="1:21" x14ac:dyDescent="0.2">
      <c r="A21" s="28" t="s">
        <v>60</v>
      </c>
      <c r="B21" s="28" t="s">
        <v>58</v>
      </c>
      <c r="C21" s="29">
        <f t="shared" si="0"/>
        <v>1502.0333333333335</v>
      </c>
      <c r="D21" s="53" t="s">
        <v>99</v>
      </c>
      <c r="E21" s="54" t="s">
        <v>99</v>
      </c>
      <c r="F21" s="54" t="s">
        <v>99</v>
      </c>
      <c r="G21" s="55">
        <v>1618</v>
      </c>
      <c r="H21" s="55" t="s">
        <v>99</v>
      </c>
      <c r="I21" s="54" t="s">
        <v>99</v>
      </c>
      <c r="J21" s="54" t="s">
        <v>99</v>
      </c>
      <c r="K21" s="56">
        <v>1617</v>
      </c>
      <c r="L21" s="54">
        <v>1430</v>
      </c>
      <c r="M21" s="56" t="s">
        <v>99</v>
      </c>
      <c r="N21" s="53">
        <v>1474</v>
      </c>
      <c r="O21" s="53" t="s">
        <v>99</v>
      </c>
      <c r="P21" s="57" t="s">
        <v>99</v>
      </c>
      <c r="Q21" s="56">
        <v>1232</v>
      </c>
      <c r="R21" s="53" t="s">
        <v>99</v>
      </c>
      <c r="S21" s="58" t="s">
        <v>99</v>
      </c>
      <c r="T21" s="59">
        <v>1641.2</v>
      </c>
    </row>
    <row r="22" spans="1:21" s="27" customFormat="1" x14ac:dyDescent="0.2">
      <c r="A22" s="19" t="s">
        <v>63</v>
      </c>
      <c r="B22" s="19" t="s">
        <v>64</v>
      </c>
      <c r="C22" s="20">
        <f t="shared" si="0"/>
        <v>1884.3333333333333</v>
      </c>
      <c r="D22" s="21" t="s">
        <v>99</v>
      </c>
      <c r="E22" s="20" t="s">
        <v>99</v>
      </c>
      <c r="F22" s="20" t="s">
        <v>99</v>
      </c>
      <c r="G22" s="22" t="s">
        <v>99</v>
      </c>
      <c r="H22" s="22" t="s">
        <v>99</v>
      </c>
      <c r="I22" s="20" t="s">
        <v>99</v>
      </c>
      <c r="J22" s="20" t="s">
        <v>99</v>
      </c>
      <c r="K22" s="23" t="s">
        <v>99</v>
      </c>
      <c r="L22" s="20" t="s">
        <v>99</v>
      </c>
      <c r="M22" s="23">
        <v>2045</v>
      </c>
      <c r="N22" s="21">
        <v>1848</v>
      </c>
      <c r="O22" s="21" t="s">
        <v>99</v>
      </c>
      <c r="P22" s="24" t="s">
        <v>99</v>
      </c>
      <c r="Q22" s="23">
        <v>1760.0000000000002</v>
      </c>
      <c r="R22" s="21" t="s">
        <v>99</v>
      </c>
      <c r="S22" s="25" t="s">
        <v>99</v>
      </c>
      <c r="T22" s="26" t="s">
        <v>99</v>
      </c>
    </row>
    <row r="23" spans="1:21" x14ac:dyDescent="0.2">
      <c r="A23" s="28" t="s">
        <v>63</v>
      </c>
      <c r="B23" s="28" t="s">
        <v>49</v>
      </c>
      <c r="C23" s="29" t="str">
        <f t="shared" si="0"/>
        <v>-</v>
      </c>
      <c r="D23" s="53" t="s">
        <v>99</v>
      </c>
      <c r="E23" s="54" t="s">
        <v>99</v>
      </c>
      <c r="F23" s="54" t="s">
        <v>99</v>
      </c>
      <c r="G23" s="55" t="s">
        <v>99</v>
      </c>
      <c r="H23" s="55" t="s">
        <v>99</v>
      </c>
      <c r="I23" s="54" t="s">
        <v>99</v>
      </c>
      <c r="J23" s="54" t="s">
        <v>99</v>
      </c>
      <c r="K23" s="56" t="s">
        <v>99</v>
      </c>
      <c r="L23" s="54" t="s">
        <v>99</v>
      </c>
      <c r="M23" s="56" t="s">
        <v>99</v>
      </c>
      <c r="N23" s="53" t="s">
        <v>99</v>
      </c>
      <c r="O23" s="53" t="s">
        <v>99</v>
      </c>
      <c r="P23" s="57" t="s">
        <v>99</v>
      </c>
      <c r="Q23" s="56" t="s">
        <v>99</v>
      </c>
      <c r="R23" s="53" t="s">
        <v>99</v>
      </c>
      <c r="S23" s="58" t="s">
        <v>99</v>
      </c>
      <c r="T23" s="59" t="s">
        <v>99</v>
      </c>
    </row>
    <row r="24" spans="1:21" s="27" customFormat="1" x14ac:dyDescent="0.2">
      <c r="A24" s="19" t="s">
        <v>65</v>
      </c>
      <c r="B24" s="19" t="s">
        <v>49</v>
      </c>
      <c r="C24" s="20">
        <f t="shared" si="0"/>
        <v>1600</v>
      </c>
      <c r="D24" s="21" t="s">
        <v>99</v>
      </c>
      <c r="E24" s="20" t="s">
        <v>99</v>
      </c>
      <c r="F24" s="20">
        <v>1600</v>
      </c>
      <c r="G24" s="22" t="s">
        <v>99</v>
      </c>
      <c r="H24" s="22" t="s">
        <v>99</v>
      </c>
      <c r="I24" s="20" t="s">
        <v>99</v>
      </c>
      <c r="J24" s="20" t="s">
        <v>99</v>
      </c>
      <c r="K24" s="23" t="s">
        <v>99</v>
      </c>
      <c r="L24" s="20" t="s">
        <v>99</v>
      </c>
      <c r="M24" s="23" t="s">
        <v>99</v>
      </c>
      <c r="N24" s="21" t="s">
        <v>99</v>
      </c>
      <c r="O24" s="21" t="s">
        <v>99</v>
      </c>
      <c r="P24" s="24" t="s">
        <v>99</v>
      </c>
      <c r="Q24" s="23" t="s">
        <v>99</v>
      </c>
      <c r="R24" s="21" t="s">
        <v>99</v>
      </c>
      <c r="S24" s="25" t="s">
        <v>99</v>
      </c>
      <c r="T24" s="26" t="s">
        <v>99</v>
      </c>
    </row>
    <row r="25" spans="1:21" x14ac:dyDescent="0.2">
      <c r="A25" s="28" t="s">
        <v>66</v>
      </c>
      <c r="B25" s="28" t="s">
        <v>64</v>
      </c>
      <c r="C25" s="29">
        <f t="shared" si="0"/>
        <v>1643.854</v>
      </c>
      <c r="D25" s="53" t="s">
        <v>99</v>
      </c>
      <c r="E25" s="54" t="s">
        <v>99</v>
      </c>
      <c r="F25" s="54">
        <v>1466.67</v>
      </c>
      <c r="G25" s="55" t="s">
        <v>99</v>
      </c>
      <c r="H25" s="55" t="s">
        <v>99</v>
      </c>
      <c r="I25" s="54" t="s">
        <v>99</v>
      </c>
      <c r="J25" s="54" t="s">
        <v>99</v>
      </c>
      <c r="K25" s="56" t="s">
        <v>99</v>
      </c>
      <c r="L25" s="54" t="s">
        <v>99</v>
      </c>
      <c r="M25" s="56">
        <v>2066.6</v>
      </c>
      <c r="N25" s="53">
        <v>1881</v>
      </c>
      <c r="O25" s="53" t="s">
        <v>99</v>
      </c>
      <c r="P25" s="57" t="s">
        <v>99</v>
      </c>
      <c r="Q25" s="56">
        <v>1793.0000000000002</v>
      </c>
      <c r="R25" s="53" t="s">
        <v>99</v>
      </c>
      <c r="S25" s="58">
        <v>1012</v>
      </c>
      <c r="T25" s="59" t="s">
        <v>99</v>
      </c>
    </row>
    <row r="26" spans="1:21" s="27" customFormat="1" x14ac:dyDescent="0.2">
      <c r="A26" s="19" t="s">
        <v>66</v>
      </c>
      <c r="B26" s="19" t="s">
        <v>49</v>
      </c>
      <c r="C26" s="20">
        <f t="shared" si="0"/>
        <v>1305.8</v>
      </c>
      <c r="D26" s="21">
        <v>1105</v>
      </c>
      <c r="E26" s="20" t="s">
        <v>99</v>
      </c>
      <c r="F26" s="20">
        <v>1460</v>
      </c>
      <c r="G26" s="22">
        <v>1357</v>
      </c>
      <c r="H26" s="22">
        <v>1536.3</v>
      </c>
      <c r="I26" s="20" t="s">
        <v>99</v>
      </c>
      <c r="J26" s="20" t="s">
        <v>99</v>
      </c>
      <c r="K26" s="23">
        <v>1430</v>
      </c>
      <c r="L26" s="20" t="s">
        <v>99</v>
      </c>
      <c r="M26" s="23" t="s">
        <v>99</v>
      </c>
      <c r="N26" s="21" t="s">
        <v>99</v>
      </c>
      <c r="O26" s="21" t="s">
        <v>99</v>
      </c>
      <c r="P26" s="24">
        <v>1152.3</v>
      </c>
      <c r="Q26" s="23" t="s">
        <v>99</v>
      </c>
      <c r="R26" s="21">
        <v>1100</v>
      </c>
      <c r="S26" s="25" t="s">
        <v>99</v>
      </c>
      <c r="T26" s="26" t="s">
        <v>99</v>
      </c>
    </row>
    <row r="27" spans="1:21" x14ac:dyDescent="0.2">
      <c r="A27" s="28" t="s">
        <v>67</v>
      </c>
      <c r="B27" s="28" t="s">
        <v>49</v>
      </c>
      <c r="C27" s="29">
        <f t="shared" si="0"/>
        <v>1491.5</v>
      </c>
      <c r="D27" s="53" t="s">
        <v>99</v>
      </c>
      <c r="E27" s="54" t="s">
        <v>99</v>
      </c>
      <c r="F27" s="54" t="s">
        <v>99</v>
      </c>
      <c r="G27" s="55">
        <v>1450</v>
      </c>
      <c r="H27" s="55" t="s">
        <v>99</v>
      </c>
      <c r="I27" s="54" t="s">
        <v>99</v>
      </c>
      <c r="J27" s="54">
        <v>1536.9</v>
      </c>
      <c r="K27" s="56">
        <v>1496</v>
      </c>
      <c r="L27" s="54" t="s">
        <v>99</v>
      </c>
      <c r="M27" s="56" t="s">
        <v>99</v>
      </c>
      <c r="N27" s="53" t="s">
        <v>99</v>
      </c>
      <c r="O27" s="53" t="s">
        <v>99</v>
      </c>
      <c r="P27" s="57">
        <v>1483.1</v>
      </c>
      <c r="Q27" s="56" t="s">
        <v>99</v>
      </c>
      <c r="R27" s="53" t="s">
        <v>99</v>
      </c>
      <c r="S27" s="58" t="s">
        <v>99</v>
      </c>
      <c r="T27" s="59" t="s">
        <v>99</v>
      </c>
    </row>
    <row r="28" spans="1:21" s="27" customFormat="1" x14ac:dyDescent="0.2">
      <c r="A28" s="19" t="s">
        <v>68</v>
      </c>
      <c r="B28" s="19" t="s">
        <v>69</v>
      </c>
      <c r="C28" s="20">
        <f t="shared" si="0"/>
        <v>1174.1099999999999</v>
      </c>
      <c r="D28" s="21" t="s">
        <v>99</v>
      </c>
      <c r="E28" s="20" t="s">
        <v>99</v>
      </c>
      <c r="F28" s="20">
        <v>1241.19</v>
      </c>
      <c r="G28" s="22">
        <v>1320</v>
      </c>
      <c r="H28" s="22" t="s">
        <v>99</v>
      </c>
      <c r="I28" s="20">
        <v>1159.2</v>
      </c>
      <c r="J28" s="20">
        <v>1159.2</v>
      </c>
      <c r="K28" s="23" t="s">
        <v>99</v>
      </c>
      <c r="L28" s="20">
        <v>1122</v>
      </c>
      <c r="M28" s="23">
        <v>1250</v>
      </c>
      <c r="N28" s="21">
        <v>1122</v>
      </c>
      <c r="O28" s="21" t="s">
        <v>99</v>
      </c>
      <c r="P28" s="24" t="s">
        <v>99</v>
      </c>
      <c r="Q28" s="23">
        <v>1122</v>
      </c>
      <c r="R28" s="21" t="s">
        <v>99</v>
      </c>
      <c r="S28" s="25" t="s">
        <v>99</v>
      </c>
      <c r="T28" s="26">
        <v>1071.4000000000001</v>
      </c>
    </row>
    <row r="29" spans="1:21" x14ac:dyDescent="0.2">
      <c r="A29" s="28" t="s">
        <v>68</v>
      </c>
      <c r="B29" s="28" t="s">
        <v>49</v>
      </c>
      <c r="C29" s="29">
        <f t="shared" si="0"/>
        <v>1134.3666666666668</v>
      </c>
      <c r="D29" s="53" t="s">
        <v>99</v>
      </c>
      <c r="E29" s="54">
        <v>1159.2</v>
      </c>
      <c r="F29" s="54" t="s">
        <v>99</v>
      </c>
      <c r="G29" s="55" t="s">
        <v>99</v>
      </c>
      <c r="H29" s="55">
        <v>1237.4000000000001</v>
      </c>
      <c r="I29" s="54" t="s">
        <v>99</v>
      </c>
      <c r="J29" s="54" t="s">
        <v>99</v>
      </c>
      <c r="K29" s="56" t="s">
        <v>99</v>
      </c>
      <c r="L29" s="54" t="s">
        <v>99</v>
      </c>
      <c r="M29" s="56" t="s">
        <v>99</v>
      </c>
      <c r="N29" s="53" t="s">
        <v>100</v>
      </c>
      <c r="O29" s="53" t="s">
        <v>99</v>
      </c>
      <c r="P29" s="57">
        <v>1006.5</v>
      </c>
      <c r="Q29" s="56" t="s">
        <v>99</v>
      </c>
      <c r="R29" s="53" t="s">
        <v>99</v>
      </c>
      <c r="S29" s="58" t="s">
        <v>99</v>
      </c>
      <c r="T29" s="59" t="s">
        <v>99</v>
      </c>
    </row>
    <row r="30" spans="1:21" s="27" customFormat="1" ht="20.25" customHeight="1" x14ac:dyDescent="0.2">
      <c r="A30" s="38" t="s">
        <v>70</v>
      </c>
      <c r="B30" s="39" t="s">
        <v>71</v>
      </c>
      <c r="C30" s="39" t="str">
        <f t="shared" si="0"/>
        <v>-</v>
      </c>
      <c r="D30" s="39">
        <f>IF('[1]JR''S BARGAIN'!C20=0,"-",'[1]JR''S BARGAIN'!C20)</f>
        <v>1105</v>
      </c>
      <c r="E30" s="39" t="str">
        <f>IF('[1]Super Shopper''s Fair (May Pen)'!C20=0,"-",'[1]Super Shopper''s Fair (May Pen)'!C20)</f>
        <v>-</v>
      </c>
      <c r="F30" s="39">
        <f>IF('[1]Value Mart Food Store (May Pen)'!C20=0,"-",'[1]Value Mart Food Store (May Pen)'!C20)</f>
        <v>1460</v>
      </c>
      <c r="G30" s="39" t="str">
        <f>IF('[1]Consumer Meat Plus (Mobay)'!C20=0,"-",'[1]Consumer Meat Plus (Mobay)'!C20)</f>
        <v>-</v>
      </c>
      <c r="H30" s="39"/>
      <c r="I30" s="39" t="str">
        <f>IF('[1]Shopper''s Fair (Junction)'!C20=0,"-",'[1]Shopper''s Fair (Junction)'!C20)</f>
        <v>-</v>
      </c>
      <c r="J30" s="39">
        <f>IF('[1]Progressive Foods (Fairview)'!C26=0, "-", '[1]Progressive Foods (Fairview)'!C26)</f>
        <v>1027</v>
      </c>
      <c r="K30" s="39">
        <f>IF('[1]A&amp;W Long Peng (Savanna-la-mar)'!C20=0,"-",'[1]A&amp;W Long Peng (Savanna-la-mar)'!C20)</f>
        <v>1430</v>
      </c>
      <c r="L30" s="39" t="str">
        <f>IF('[1]Cheries Supermarket (Hanover)'!C20=0, "-",'[1]Cheries Supermarket (Hanover)'!C20)</f>
        <v>-</v>
      </c>
      <c r="M30" s="39">
        <f>IF('[1]Progressive Foods (Fairview)'!C26=0, "-", '[1]Progressive Foods (Fairview)'!C26)</f>
        <v>1027</v>
      </c>
      <c r="N30" s="39" t="str">
        <f>IF('[1]New Champion (Trelawny)'!C21=0,"-",'[1]New Champion (Trelawny)'!C21)</f>
        <v>-</v>
      </c>
      <c r="O30" s="39">
        <f>IF('[1]Progressive Foods (St. Ann)'!C26=0,"-",'[1]Progressive Foods (St. Ann)'!C26)</f>
        <v>1027.5</v>
      </c>
      <c r="P30" s="39">
        <f>IF('[1]Ramtulla Supercenter (Portland)'!C20=0,"-",'[1]Ramtulla Supercenter (Portland)'!C20)</f>
        <v>1100</v>
      </c>
      <c r="Q30" s="39" t="str">
        <f>IF('[1]Shopper''s Pride (Portland)'!C26=0,"-",'[1]Shopper''s Pride (Portland)'!C26)</f>
        <v>-</v>
      </c>
      <c r="R30" s="39">
        <f>IF('[1]Ramtulla Supercenter (Portland)'!C20=0,"-",'[1]Ramtulla Supercenter (Portland)'!C20)</f>
        <v>1100</v>
      </c>
      <c r="S30" s="39" t="e">
        <f>IF(#REF!=0,"-",#REF!)</f>
        <v>#REF!</v>
      </c>
      <c r="T30" s="40">
        <f>IF('[1]JR''S BARGAIN'!C20=0,"-",'[1]JR''S BARGAIN'!C20)</f>
        <v>1105</v>
      </c>
    </row>
    <row r="31" spans="1:21" x14ac:dyDescent="0.2">
      <c r="A31" s="28" t="s">
        <v>72</v>
      </c>
      <c r="B31" s="28" t="s">
        <v>73</v>
      </c>
      <c r="C31" s="29">
        <f t="shared" si="0"/>
        <v>890.71384615384602</v>
      </c>
      <c r="D31" s="53" t="s">
        <v>99</v>
      </c>
      <c r="E31" s="54">
        <v>869</v>
      </c>
      <c r="F31" s="54">
        <v>914.89</v>
      </c>
      <c r="G31" s="55">
        <v>950</v>
      </c>
      <c r="H31" s="55">
        <v>888.3</v>
      </c>
      <c r="I31" s="54" t="s">
        <v>99</v>
      </c>
      <c r="J31" s="54">
        <v>877.5</v>
      </c>
      <c r="K31" s="56" t="s">
        <v>99</v>
      </c>
      <c r="L31" s="54" t="s">
        <v>99</v>
      </c>
      <c r="M31" s="56">
        <v>869</v>
      </c>
      <c r="N31" s="53">
        <v>880</v>
      </c>
      <c r="O31" s="53">
        <v>939.86</v>
      </c>
      <c r="P31" s="57">
        <v>869</v>
      </c>
      <c r="Q31" s="56">
        <v>880.00000000000011</v>
      </c>
      <c r="R31" s="53">
        <v>914.73</v>
      </c>
      <c r="S31" s="58">
        <v>902</v>
      </c>
      <c r="T31" s="59">
        <v>825</v>
      </c>
    </row>
    <row r="32" spans="1:21" s="27" customFormat="1" x14ac:dyDescent="0.2">
      <c r="A32" s="19" t="s">
        <v>72</v>
      </c>
      <c r="B32" s="19" t="s">
        <v>74</v>
      </c>
      <c r="C32" s="20">
        <f t="shared" si="0"/>
        <v>767.7972727272728</v>
      </c>
      <c r="D32" s="21">
        <v>788</v>
      </c>
      <c r="E32" s="20">
        <v>806.6</v>
      </c>
      <c r="F32" s="20">
        <v>887.45</v>
      </c>
      <c r="G32" s="22">
        <v>880</v>
      </c>
      <c r="H32" s="22" t="s">
        <v>99</v>
      </c>
      <c r="I32" s="20" t="s">
        <v>99</v>
      </c>
      <c r="J32" s="20" t="s">
        <v>99</v>
      </c>
      <c r="K32" s="23" t="s">
        <v>99</v>
      </c>
      <c r="L32" s="20" t="s">
        <v>99</v>
      </c>
      <c r="M32" s="23">
        <v>810</v>
      </c>
      <c r="N32" s="21">
        <v>0</v>
      </c>
      <c r="O32" s="21">
        <v>847.39</v>
      </c>
      <c r="P32" s="24">
        <v>806.6</v>
      </c>
      <c r="Q32" s="23">
        <v>880.00000000000011</v>
      </c>
      <c r="R32" s="21">
        <v>914.73</v>
      </c>
      <c r="S32" s="25" t="s">
        <v>99</v>
      </c>
      <c r="T32" s="26">
        <v>825</v>
      </c>
      <c r="U32" s="30"/>
    </row>
    <row r="33" spans="1:20" s="27" customFormat="1" x14ac:dyDescent="0.2">
      <c r="A33" s="28" t="s">
        <v>75</v>
      </c>
      <c r="B33" s="28" t="s">
        <v>73</v>
      </c>
      <c r="C33" s="29">
        <f t="shared" si="0"/>
        <v>1059.5650000000001</v>
      </c>
      <c r="D33" s="53" t="s">
        <v>99</v>
      </c>
      <c r="E33" s="54">
        <v>1027.5</v>
      </c>
      <c r="F33" s="54">
        <v>1081.8499999999999</v>
      </c>
      <c r="G33" s="55">
        <v>1122</v>
      </c>
      <c r="H33" s="55">
        <v>1027.5</v>
      </c>
      <c r="I33" s="54" t="s">
        <v>99</v>
      </c>
      <c r="J33" s="54">
        <v>1027.4000000000001</v>
      </c>
      <c r="K33" s="56" t="s">
        <v>99</v>
      </c>
      <c r="L33" s="54">
        <v>1116.5</v>
      </c>
      <c r="M33" s="56">
        <v>1027</v>
      </c>
      <c r="N33" s="53">
        <v>1056</v>
      </c>
      <c r="O33" s="53" t="s">
        <v>99</v>
      </c>
      <c r="P33" s="57">
        <v>1027.5</v>
      </c>
      <c r="Q33" s="56" t="s">
        <v>99</v>
      </c>
      <c r="R33" s="53">
        <v>1082.4000000000001</v>
      </c>
      <c r="S33" s="58" t="s">
        <v>99</v>
      </c>
      <c r="T33" s="59" t="s">
        <v>99</v>
      </c>
    </row>
    <row r="34" spans="1:20" x14ac:dyDescent="0.2">
      <c r="A34" s="19" t="s">
        <v>75</v>
      </c>
      <c r="B34" s="19" t="s">
        <v>74</v>
      </c>
      <c r="C34" s="20">
        <f t="shared" si="0"/>
        <v>947.34333333333336</v>
      </c>
      <c r="D34" s="21" t="s">
        <v>99</v>
      </c>
      <c r="E34" s="20">
        <v>916.1</v>
      </c>
      <c r="F34" s="20">
        <v>1033.1600000000001</v>
      </c>
      <c r="G34" s="22" t="s">
        <v>99</v>
      </c>
      <c r="H34" s="22">
        <v>916.1</v>
      </c>
      <c r="I34" s="20" t="s">
        <v>99</v>
      </c>
      <c r="J34" s="20">
        <v>986.6</v>
      </c>
      <c r="K34" s="23" t="s">
        <v>99</v>
      </c>
      <c r="L34" s="20" t="s">
        <v>99</v>
      </c>
      <c r="M34" s="23">
        <v>916</v>
      </c>
      <c r="N34" s="21" t="s">
        <v>99</v>
      </c>
      <c r="O34" s="21" t="s">
        <v>99</v>
      </c>
      <c r="P34" s="24">
        <v>916.1</v>
      </c>
      <c r="Q34" s="23" t="s">
        <v>99</v>
      </c>
      <c r="R34" s="21" t="s">
        <v>99</v>
      </c>
      <c r="S34" s="25" t="s">
        <v>99</v>
      </c>
      <c r="T34" s="26" t="s">
        <v>99</v>
      </c>
    </row>
    <row r="35" spans="1:20" s="27" customFormat="1" x14ac:dyDescent="0.2">
      <c r="A35" s="28" t="s">
        <v>76</v>
      </c>
      <c r="B35" s="28" t="s">
        <v>73</v>
      </c>
      <c r="C35" s="29">
        <f t="shared" si="0"/>
        <v>724.26400000000001</v>
      </c>
      <c r="D35" s="53">
        <v>694.6</v>
      </c>
      <c r="E35" s="54">
        <v>710.7</v>
      </c>
      <c r="F35" s="54">
        <v>801.42</v>
      </c>
      <c r="G35" s="55" t="s">
        <v>99</v>
      </c>
      <c r="H35" s="55" t="s">
        <v>99</v>
      </c>
      <c r="I35" s="54" t="s">
        <v>99</v>
      </c>
      <c r="J35" s="54" t="s">
        <v>99</v>
      </c>
      <c r="K35" s="56" t="s">
        <v>99</v>
      </c>
      <c r="L35" s="54">
        <v>704</v>
      </c>
      <c r="M35" s="56" t="s">
        <v>99</v>
      </c>
      <c r="N35" s="53" t="s">
        <v>99</v>
      </c>
      <c r="O35" s="53" t="s">
        <v>99</v>
      </c>
      <c r="P35" s="57">
        <v>710.6</v>
      </c>
      <c r="Q35" s="56" t="s">
        <v>99</v>
      </c>
      <c r="R35" s="53" t="s">
        <v>99</v>
      </c>
      <c r="S35" s="58" t="s">
        <v>99</v>
      </c>
      <c r="T35" s="59" t="s">
        <v>99</v>
      </c>
    </row>
    <row r="36" spans="1:20" x14ac:dyDescent="0.2">
      <c r="A36" s="19" t="s">
        <v>76</v>
      </c>
      <c r="B36" s="19" t="s">
        <v>74</v>
      </c>
      <c r="C36" s="20">
        <f t="shared" si="0"/>
        <v>510</v>
      </c>
      <c r="D36" s="21" t="s">
        <v>99</v>
      </c>
      <c r="E36" s="20" t="s">
        <v>99</v>
      </c>
      <c r="F36" s="20" t="s">
        <v>99</v>
      </c>
      <c r="G36" s="22" t="s">
        <v>99</v>
      </c>
      <c r="H36" s="22" t="s">
        <v>99</v>
      </c>
      <c r="I36" s="20" t="s">
        <v>99</v>
      </c>
      <c r="J36" s="20" t="s">
        <v>99</v>
      </c>
      <c r="K36" s="23" t="s">
        <v>99</v>
      </c>
      <c r="L36" s="20" t="s">
        <v>99</v>
      </c>
      <c r="M36" s="23">
        <v>510</v>
      </c>
      <c r="N36" s="21" t="s">
        <v>99</v>
      </c>
      <c r="O36" s="21" t="s">
        <v>99</v>
      </c>
      <c r="P36" s="24" t="s">
        <v>99</v>
      </c>
      <c r="Q36" s="23" t="s">
        <v>99</v>
      </c>
      <c r="R36" s="21" t="s">
        <v>99</v>
      </c>
      <c r="S36" s="25" t="s">
        <v>99</v>
      </c>
      <c r="T36" s="26" t="s">
        <v>99</v>
      </c>
    </row>
    <row r="37" spans="1:20" s="27" customFormat="1" x14ac:dyDescent="0.2">
      <c r="A37" s="28" t="s">
        <v>76</v>
      </c>
      <c r="B37" s="28" t="s">
        <v>56</v>
      </c>
      <c r="C37" s="29">
        <f t="shared" si="0"/>
        <v>419.90000000000003</v>
      </c>
      <c r="D37" s="53" t="s">
        <v>99</v>
      </c>
      <c r="E37" s="54">
        <v>273.8</v>
      </c>
      <c r="F37" s="54" t="s">
        <v>99</v>
      </c>
      <c r="G37" s="55" t="s">
        <v>99</v>
      </c>
      <c r="H37" s="55" t="s">
        <v>99</v>
      </c>
      <c r="I37" s="54" t="s">
        <v>99</v>
      </c>
      <c r="J37" s="54" t="s">
        <v>99</v>
      </c>
      <c r="K37" s="56" t="s">
        <v>99</v>
      </c>
      <c r="L37" s="54" t="s">
        <v>99</v>
      </c>
      <c r="M37" s="56" t="s">
        <v>99</v>
      </c>
      <c r="N37" s="53" t="s">
        <v>101</v>
      </c>
      <c r="O37" s="53" t="s">
        <v>99</v>
      </c>
      <c r="P37" s="57" t="s">
        <v>99</v>
      </c>
      <c r="Q37" s="56">
        <v>396.00000000000006</v>
      </c>
      <c r="R37" s="53">
        <v>492.8</v>
      </c>
      <c r="S37" s="58">
        <v>517</v>
      </c>
      <c r="T37" s="59" t="s">
        <v>99</v>
      </c>
    </row>
    <row r="38" spans="1:20" x14ac:dyDescent="0.2">
      <c r="A38" s="19" t="s">
        <v>76</v>
      </c>
      <c r="B38" s="19" t="s">
        <v>49</v>
      </c>
      <c r="C38" s="20" t="str">
        <f t="shared" si="0"/>
        <v>-</v>
      </c>
      <c r="D38" s="21" t="s">
        <v>99</v>
      </c>
      <c r="E38" s="20" t="s">
        <v>99</v>
      </c>
      <c r="F38" s="20" t="s">
        <v>99</v>
      </c>
      <c r="G38" s="22" t="s">
        <v>99</v>
      </c>
      <c r="H38" s="22" t="s">
        <v>99</v>
      </c>
      <c r="I38" s="20" t="s">
        <v>99</v>
      </c>
      <c r="J38" s="20" t="s">
        <v>99</v>
      </c>
      <c r="K38" s="23" t="s">
        <v>99</v>
      </c>
      <c r="L38" s="20" t="s">
        <v>99</v>
      </c>
      <c r="M38" s="23" t="s">
        <v>99</v>
      </c>
      <c r="N38" s="21" t="s">
        <v>99</v>
      </c>
      <c r="O38" s="21" t="s">
        <v>99</v>
      </c>
      <c r="P38" s="24" t="s">
        <v>99</v>
      </c>
      <c r="Q38" s="23" t="s">
        <v>99</v>
      </c>
      <c r="R38" s="21" t="s">
        <v>99</v>
      </c>
      <c r="S38" s="25" t="s">
        <v>99</v>
      </c>
      <c r="T38" s="26" t="s">
        <v>99</v>
      </c>
    </row>
    <row r="39" spans="1:20" s="27" customFormat="1" x14ac:dyDescent="0.2">
      <c r="A39" s="28" t="s">
        <v>76</v>
      </c>
      <c r="B39" s="28" t="s">
        <v>58</v>
      </c>
      <c r="C39" s="29">
        <f t="shared" si="0"/>
        <v>449.5</v>
      </c>
      <c r="D39" s="53" t="s">
        <v>99</v>
      </c>
      <c r="E39" s="54" t="s">
        <v>99</v>
      </c>
      <c r="F39" s="54" t="s">
        <v>99</v>
      </c>
      <c r="G39" s="55">
        <v>515</v>
      </c>
      <c r="H39" s="55" t="s">
        <v>99</v>
      </c>
      <c r="I39" s="54" t="s">
        <v>99</v>
      </c>
      <c r="J39" s="54" t="s">
        <v>99</v>
      </c>
      <c r="K39" s="56">
        <v>539</v>
      </c>
      <c r="L39" s="54">
        <v>396</v>
      </c>
      <c r="M39" s="56">
        <v>455</v>
      </c>
      <c r="N39" s="53">
        <v>440</v>
      </c>
      <c r="O39" s="53" t="s">
        <v>99</v>
      </c>
      <c r="P39" s="57" t="s">
        <v>99</v>
      </c>
      <c r="Q39" s="56" t="s">
        <v>99</v>
      </c>
      <c r="R39" s="53" t="s">
        <v>99</v>
      </c>
      <c r="S39" s="58" t="s">
        <v>99</v>
      </c>
      <c r="T39" s="59">
        <v>352</v>
      </c>
    </row>
    <row r="40" spans="1:20" x14ac:dyDescent="0.2">
      <c r="A40" s="19" t="s">
        <v>77</v>
      </c>
      <c r="B40" s="19" t="s">
        <v>73</v>
      </c>
      <c r="C40" s="20">
        <f t="shared" ref="C40:C71" si="1">IFERROR(AVERAGE(D40:T40),"-")</f>
        <v>466.55624999999998</v>
      </c>
      <c r="D40" s="21" t="s">
        <v>99</v>
      </c>
      <c r="E40" s="20" t="s">
        <v>99</v>
      </c>
      <c r="F40" s="20">
        <v>522.35</v>
      </c>
      <c r="G40" s="22" t="s">
        <v>99</v>
      </c>
      <c r="H40" s="22">
        <v>463.2</v>
      </c>
      <c r="I40" s="20">
        <v>463.2</v>
      </c>
      <c r="J40" s="20">
        <v>463.1</v>
      </c>
      <c r="K40" s="23" t="s">
        <v>99</v>
      </c>
      <c r="L40" s="20" t="s">
        <v>99</v>
      </c>
      <c r="M40" s="23" t="s">
        <v>99</v>
      </c>
      <c r="N40" s="21" t="s">
        <v>99</v>
      </c>
      <c r="O40" s="21" t="s">
        <v>99</v>
      </c>
      <c r="P40" s="24">
        <v>463.2</v>
      </c>
      <c r="Q40" s="23" t="s">
        <v>99</v>
      </c>
      <c r="R40" s="21">
        <v>451</v>
      </c>
      <c r="S40" s="25">
        <v>484</v>
      </c>
      <c r="T40" s="26">
        <v>422.4</v>
      </c>
    </row>
    <row r="41" spans="1:20" s="27" customFormat="1" x14ac:dyDescent="0.2">
      <c r="A41" s="28" t="s">
        <v>77</v>
      </c>
      <c r="B41" s="28" t="s">
        <v>56</v>
      </c>
      <c r="C41" s="29">
        <f t="shared" si="1"/>
        <v>550</v>
      </c>
      <c r="D41" s="53" t="s">
        <v>99</v>
      </c>
      <c r="E41" s="54" t="s">
        <v>99</v>
      </c>
      <c r="F41" s="54" t="s">
        <v>99</v>
      </c>
      <c r="G41" s="55" t="s">
        <v>99</v>
      </c>
      <c r="H41" s="55" t="s">
        <v>99</v>
      </c>
      <c r="I41" s="54" t="s">
        <v>99</v>
      </c>
      <c r="J41" s="54" t="s">
        <v>99</v>
      </c>
      <c r="K41" s="56" t="s">
        <v>99</v>
      </c>
      <c r="L41" s="54" t="s">
        <v>99</v>
      </c>
      <c r="M41" s="56" t="s">
        <v>99</v>
      </c>
      <c r="N41" s="53" t="s">
        <v>99</v>
      </c>
      <c r="O41" s="53" t="s">
        <v>99</v>
      </c>
      <c r="P41" s="57" t="s">
        <v>99</v>
      </c>
      <c r="Q41" s="56">
        <v>550</v>
      </c>
      <c r="R41" s="53" t="s">
        <v>99</v>
      </c>
      <c r="S41" s="58" t="s">
        <v>99</v>
      </c>
      <c r="T41" s="59" t="s">
        <v>99</v>
      </c>
    </row>
    <row r="42" spans="1:20" x14ac:dyDescent="0.2">
      <c r="A42" s="19" t="s">
        <v>77</v>
      </c>
      <c r="B42" s="19" t="s">
        <v>49</v>
      </c>
      <c r="C42" s="20">
        <f t="shared" si="1"/>
        <v>465</v>
      </c>
      <c r="D42" s="21" t="s">
        <v>99</v>
      </c>
      <c r="E42" s="20" t="s">
        <v>99</v>
      </c>
      <c r="F42" s="20" t="s">
        <v>99</v>
      </c>
      <c r="G42" s="22" t="s">
        <v>99</v>
      </c>
      <c r="H42" s="22" t="s">
        <v>99</v>
      </c>
      <c r="I42" s="20" t="s">
        <v>99</v>
      </c>
      <c r="J42" s="20" t="s">
        <v>99</v>
      </c>
      <c r="K42" s="23" t="s">
        <v>99</v>
      </c>
      <c r="L42" s="20" t="s">
        <v>99</v>
      </c>
      <c r="M42" s="23">
        <v>465</v>
      </c>
      <c r="N42" s="21" t="s">
        <v>99</v>
      </c>
      <c r="O42" s="21" t="s">
        <v>99</v>
      </c>
      <c r="P42" s="24" t="s">
        <v>99</v>
      </c>
      <c r="Q42" s="23" t="s">
        <v>99</v>
      </c>
      <c r="R42" s="21" t="s">
        <v>99</v>
      </c>
      <c r="S42" s="25" t="s">
        <v>99</v>
      </c>
      <c r="T42" s="26" t="s">
        <v>99</v>
      </c>
    </row>
    <row r="43" spans="1:20" s="27" customFormat="1" x14ac:dyDescent="0.2">
      <c r="A43" s="28" t="s">
        <v>77</v>
      </c>
      <c r="B43" s="28" t="s">
        <v>58</v>
      </c>
      <c r="C43" s="29">
        <f t="shared" si="1"/>
        <v>631.67999999999995</v>
      </c>
      <c r="D43" s="53" t="s">
        <v>99</v>
      </c>
      <c r="E43" s="54">
        <v>570.6</v>
      </c>
      <c r="F43" s="54" t="s">
        <v>99</v>
      </c>
      <c r="G43" s="55">
        <v>665</v>
      </c>
      <c r="H43" s="55" t="s">
        <v>99</v>
      </c>
      <c r="I43" s="54" t="s">
        <v>99</v>
      </c>
      <c r="J43" s="54" t="s">
        <v>99</v>
      </c>
      <c r="K43" s="56">
        <v>668.8</v>
      </c>
      <c r="L43" s="54">
        <v>594</v>
      </c>
      <c r="M43" s="56" t="s">
        <v>99</v>
      </c>
      <c r="N43" s="53">
        <v>660</v>
      </c>
      <c r="O43" s="53" t="s">
        <v>99</v>
      </c>
      <c r="P43" s="57" t="s">
        <v>99</v>
      </c>
      <c r="Q43" s="56" t="s">
        <v>99</v>
      </c>
      <c r="R43" s="53" t="s">
        <v>99</v>
      </c>
      <c r="S43" s="58" t="s">
        <v>99</v>
      </c>
      <c r="T43" s="59" t="s">
        <v>99</v>
      </c>
    </row>
    <row r="44" spans="1:20" x14ac:dyDescent="0.2">
      <c r="A44" s="19" t="s">
        <v>78</v>
      </c>
      <c r="B44" s="19" t="s">
        <v>73</v>
      </c>
      <c r="C44" s="20">
        <f t="shared" si="1"/>
        <v>328.6</v>
      </c>
      <c r="D44" s="21" t="s">
        <v>99</v>
      </c>
      <c r="E44" s="20" t="s">
        <v>99</v>
      </c>
      <c r="F44" s="20" t="s">
        <v>99</v>
      </c>
      <c r="G44" s="22" t="s">
        <v>99</v>
      </c>
      <c r="H44" s="22" t="s">
        <v>99</v>
      </c>
      <c r="I44" s="20" t="s">
        <v>99</v>
      </c>
      <c r="J44" s="20">
        <v>327.2</v>
      </c>
      <c r="K44" s="23" t="s">
        <v>99</v>
      </c>
      <c r="L44" s="20" t="s">
        <v>99</v>
      </c>
      <c r="M44" s="23" t="s">
        <v>99</v>
      </c>
      <c r="N44" s="21" t="s">
        <v>99</v>
      </c>
      <c r="O44" s="21" t="s">
        <v>99</v>
      </c>
      <c r="P44" s="24" t="s">
        <v>99</v>
      </c>
      <c r="Q44" s="23" t="s">
        <v>99</v>
      </c>
      <c r="R44" s="21" t="s">
        <v>99</v>
      </c>
      <c r="S44" s="25">
        <v>330</v>
      </c>
      <c r="T44" s="26" t="s">
        <v>99</v>
      </c>
    </row>
    <row r="45" spans="1:20" s="27" customFormat="1" x14ac:dyDescent="0.2">
      <c r="A45" s="28" t="s">
        <v>78</v>
      </c>
      <c r="B45" s="28" t="s">
        <v>74</v>
      </c>
      <c r="C45" s="29">
        <f t="shared" si="1"/>
        <v>225.76666666666665</v>
      </c>
      <c r="D45" s="53" t="s">
        <v>99</v>
      </c>
      <c r="E45" s="54">
        <v>166.3</v>
      </c>
      <c r="F45" s="54" t="s">
        <v>99</v>
      </c>
      <c r="G45" s="55" t="s">
        <v>99</v>
      </c>
      <c r="H45" s="55" t="s">
        <v>99</v>
      </c>
      <c r="I45" s="54">
        <v>299.3</v>
      </c>
      <c r="J45" s="54" t="s">
        <v>99</v>
      </c>
      <c r="K45" s="56" t="s">
        <v>99</v>
      </c>
      <c r="L45" s="54" t="s">
        <v>99</v>
      </c>
      <c r="M45" s="56" t="s">
        <v>99</v>
      </c>
      <c r="N45" s="53" t="s">
        <v>99</v>
      </c>
      <c r="O45" s="53" t="s">
        <v>99</v>
      </c>
      <c r="P45" s="57">
        <v>211.7</v>
      </c>
      <c r="Q45" s="56" t="s">
        <v>99</v>
      </c>
      <c r="R45" s="53" t="s">
        <v>99</v>
      </c>
      <c r="S45" s="58" t="s">
        <v>99</v>
      </c>
      <c r="T45" s="59" t="s">
        <v>99</v>
      </c>
    </row>
    <row r="46" spans="1:20" x14ac:dyDescent="0.2">
      <c r="A46" s="19" t="s">
        <v>78</v>
      </c>
      <c r="B46" s="19" t="s">
        <v>49</v>
      </c>
      <c r="C46" s="20">
        <f t="shared" si="1"/>
        <v>282.72000000000003</v>
      </c>
      <c r="D46" s="21">
        <v>285.97000000000003</v>
      </c>
      <c r="E46" s="20" t="s">
        <v>99</v>
      </c>
      <c r="F46" s="20">
        <v>350.49</v>
      </c>
      <c r="G46" s="22" t="s">
        <v>99</v>
      </c>
      <c r="H46" s="22" t="s">
        <v>99</v>
      </c>
      <c r="I46" s="20" t="s">
        <v>99</v>
      </c>
      <c r="J46" s="20" t="s">
        <v>99</v>
      </c>
      <c r="K46" s="23" t="s">
        <v>99</v>
      </c>
      <c r="L46" s="20" t="s">
        <v>99</v>
      </c>
      <c r="M46" s="23">
        <v>211.7</v>
      </c>
      <c r="N46" s="21" t="s">
        <v>99</v>
      </c>
      <c r="O46" s="21" t="s">
        <v>99</v>
      </c>
      <c r="P46" s="24" t="s">
        <v>99</v>
      </c>
      <c r="Q46" s="23" t="s">
        <v>99</v>
      </c>
      <c r="R46" s="21" t="s">
        <v>99</v>
      </c>
      <c r="S46" s="25" t="s">
        <v>99</v>
      </c>
      <c r="T46" s="26" t="s">
        <v>99</v>
      </c>
    </row>
    <row r="47" spans="1:20" s="27" customFormat="1" x14ac:dyDescent="0.2">
      <c r="A47" s="28" t="s">
        <v>78</v>
      </c>
      <c r="B47" s="28" t="s">
        <v>56</v>
      </c>
      <c r="C47" s="29">
        <f t="shared" si="1"/>
        <v>495.00000000000006</v>
      </c>
      <c r="D47" s="53" t="s">
        <v>99</v>
      </c>
      <c r="E47" s="54" t="s">
        <v>99</v>
      </c>
      <c r="F47" s="54" t="s">
        <v>99</v>
      </c>
      <c r="G47" s="55" t="s">
        <v>99</v>
      </c>
      <c r="H47" s="55" t="s">
        <v>99</v>
      </c>
      <c r="I47" s="54" t="s">
        <v>99</v>
      </c>
      <c r="J47" s="54" t="s">
        <v>99</v>
      </c>
      <c r="K47" s="56" t="s">
        <v>99</v>
      </c>
      <c r="L47" s="54" t="s">
        <v>99</v>
      </c>
      <c r="M47" s="56" t="s">
        <v>99</v>
      </c>
      <c r="N47" s="53" t="s">
        <v>99</v>
      </c>
      <c r="O47" s="53" t="s">
        <v>99</v>
      </c>
      <c r="P47" s="57" t="s">
        <v>99</v>
      </c>
      <c r="Q47" s="56">
        <v>495.00000000000006</v>
      </c>
      <c r="R47" s="53" t="s">
        <v>99</v>
      </c>
      <c r="S47" s="58" t="s">
        <v>99</v>
      </c>
      <c r="T47" s="59" t="s">
        <v>99</v>
      </c>
    </row>
    <row r="48" spans="1:20" x14ac:dyDescent="0.2">
      <c r="A48" s="19" t="s">
        <v>78</v>
      </c>
      <c r="B48" s="19" t="s">
        <v>58</v>
      </c>
      <c r="C48" s="20">
        <f t="shared" si="1"/>
        <v>402.22500000000002</v>
      </c>
      <c r="D48" s="21" t="s">
        <v>99</v>
      </c>
      <c r="E48" s="20">
        <v>321.89999999999998</v>
      </c>
      <c r="F48" s="20" t="s">
        <v>99</v>
      </c>
      <c r="G48" s="22" t="s">
        <v>99</v>
      </c>
      <c r="H48" s="22" t="s">
        <v>99</v>
      </c>
      <c r="I48" s="20" t="s">
        <v>99</v>
      </c>
      <c r="J48" s="20" t="s">
        <v>99</v>
      </c>
      <c r="K48" s="23">
        <v>484</v>
      </c>
      <c r="L48" s="20">
        <v>440</v>
      </c>
      <c r="M48" s="23" t="s">
        <v>99</v>
      </c>
      <c r="N48" s="21" t="s">
        <v>99</v>
      </c>
      <c r="O48" s="21" t="s">
        <v>99</v>
      </c>
      <c r="P48" s="24" t="s">
        <v>99</v>
      </c>
      <c r="Q48" s="23" t="s">
        <v>99</v>
      </c>
      <c r="R48" s="21" t="s">
        <v>99</v>
      </c>
      <c r="S48" s="25" t="s">
        <v>99</v>
      </c>
      <c r="T48" s="26">
        <v>363</v>
      </c>
    </row>
    <row r="49" spans="1:20" s="27" customFormat="1" x14ac:dyDescent="0.2">
      <c r="A49" s="28" t="s">
        <v>79</v>
      </c>
      <c r="B49" s="28" t="s">
        <v>73</v>
      </c>
      <c r="C49" s="29">
        <f t="shared" si="1"/>
        <v>1129.47</v>
      </c>
      <c r="D49" s="53" t="s">
        <v>99</v>
      </c>
      <c r="E49" s="54" t="s">
        <v>99</v>
      </c>
      <c r="F49" s="54" t="s">
        <v>99</v>
      </c>
      <c r="G49" s="55" t="s">
        <v>99</v>
      </c>
      <c r="H49" s="55" t="s">
        <v>99</v>
      </c>
      <c r="I49" s="54" t="s">
        <v>99</v>
      </c>
      <c r="J49" s="54">
        <v>1110.7</v>
      </c>
      <c r="K49" s="56" t="s">
        <v>99</v>
      </c>
      <c r="L49" s="54" t="s">
        <v>99</v>
      </c>
      <c r="M49" s="56">
        <v>1056.0999999999999</v>
      </c>
      <c r="N49" s="53">
        <v>1232</v>
      </c>
      <c r="O49" s="53">
        <v>1108.29</v>
      </c>
      <c r="P49" s="57">
        <v>1056.2</v>
      </c>
      <c r="Q49" s="56" t="s">
        <v>99</v>
      </c>
      <c r="R49" s="53">
        <v>1276</v>
      </c>
      <c r="S49" s="58" t="s">
        <v>99</v>
      </c>
      <c r="T49" s="59">
        <v>1067</v>
      </c>
    </row>
    <row r="50" spans="1:20" x14ac:dyDescent="0.2">
      <c r="A50" s="19" t="s">
        <v>79</v>
      </c>
      <c r="B50" s="19" t="s">
        <v>74</v>
      </c>
      <c r="C50" s="20" t="str">
        <f t="shared" si="1"/>
        <v>-</v>
      </c>
      <c r="D50" s="21" t="s">
        <v>99</v>
      </c>
      <c r="E50" s="20" t="s">
        <v>99</v>
      </c>
      <c r="F50" s="20" t="s">
        <v>99</v>
      </c>
      <c r="G50" s="22" t="s">
        <v>99</v>
      </c>
      <c r="H50" s="22" t="s">
        <v>99</v>
      </c>
      <c r="I50" s="20" t="s">
        <v>99</v>
      </c>
      <c r="J50" s="20" t="s">
        <v>99</v>
      </c>
      <c r="K50" s="23" t="s">
        <v>99</v>
      </c>
      <c r="L50" s="20" t="s">
        <v>99</v>
      </c>
      <c r="M50" s="23" t="s">
        <v>99</v>
      </c>
      <c r="N50" s="21" t="s">
        <v>99</v>
      </c>
      <c r="O50" s="21" t="s">
        <v>99</v>
      </c>
      <c r="P50" s="24" t="s">
        <v>99</v>
      </c>
      <c r="Q50" s="23" t="s">
        <v>99</v>
      </c>
      <c r="R50" s="21" t="s">
        <v>99</v>
      </c>
      <c r="S50" s="25" t="s">
        <v>99</v>
      </c>
      <c r="T50" s="26" t="s">
        <v>99</v>
      </c>
    </row>
    <row r="51" spans="1:20" s="27" customFormat="1" x14ac:dyDescent="0.2">
      <c r="A51" s="28" t="s">
        <v>80</v>
      </c>
      <c r="B51" s="28" t="s">
        <v>73</v>
      </c>
      <c r="C51" s="29">
        <f t="shared" si="1"/>
        <v>1270.74</v>
      </c>
      <c r="D51" s="53">
        <v>1229.25</v>
      </c>
      <c r="E51" s="54">
        <v>1257.5999999999999</v>
      </c>
      <c r="F51" s="54">
        <v>1330.03</v>
      </c>
      <c r="G51" s="55">
        <v>1380</v>
      </c>
      <c r="H51" s="55">
        <v>1257.5999999999999</v>
      </c>
      <c r="I51" s="54">
        <v>1257.5999999999999</v>
      </c>
      <c r="J51" s="54">
        <v>1257.4000000000001</v>
      </c>
      <c r="K51" s="56" t="s">
        <v>99</v>
      </c>
      <c r="L51" s="54" t="s">
        <v>99</v>
      </c>
      <c r="M51" s="56">
        <v>1257.5999999999999</v>
      </c>
      <c r="N51" s="53">
        <v>1287</v>
      </c>
      <c r="O51" s="53" t="s">
        <v>99</v>
      </c>
      <c r="P51" s="57">
        <v>1257.5999999999999</v>
      </c>
      <c r="Q51" s="56">
        <v>1210</v>
      </c>
      <c r="R51" s="53">
        <v>1267.2</v>
      </c>
      <c r="S51" s="58" t="s">
        <v>99</v>
      </c>
      <c r="T51" s="59" t="s">
        <v>99</v>
      </c>
    </row>
    <row r="52" spans="1:20" x14ac:dyDescent="0.2">
      <c r="A52" s="19" t="s">
        <v>80</v>
      </c>
      <c r="B52" s="19" t="s">
        <v>74</v>
      </c>
      <c r="C52" s="20">
        <f t="shared" si="1"/>
        <v>1151.6099999999999</v>
      </c>
      <c r="D52" s="21" t="s">
        <v>99</v>
      </c>
      <c r="E52" s="20">
        <v>1164.4000000000001</v>
      </c>
      <c r="F52" s="20">
        <v>1112.8399999999999</v>
      </c>
      <c r="G52" s="22" t="s">
        <v>99</v>
      </c>
      <c r="H52" s="22" t="s">
        <v>99</v>
      </c>
      <c r="I52" s="20" t="s">
        <v>99</v>
      </c>
      <c r="J52" s="20">
        <v>1164.2</v>
      </c>
      <c r="K52" s="23" t="s">
        <v>99</v>
      </c>
      <c r="L52" s="20" t="s">
        <v>99</v>
      </c>
      <c r="M52" s="23">
        <v>1165</v>
      </c>
      <c r="N52" s="21" t="s">
        <v>99</v>
      </c>
      <c r="O52" s="21" t="s">
        <v>99</v>
      </c>
      <c r="P52" s="24" t="s">
        <v>99</v>
      </c>
      <c r="Q52" s="23" t="s">
        <v>99</v>
      </c>
      <c r="R52" s="21" t="s">
        <v>99</v>
      </c>
      <c r="S52" s="25" t="s">
        <v>99</v>
      </c>
      <c r="T52" s="26" t="s">
        <v>99</v>
      </c>
    </row>
    <row r="53" spans="1:20" s="27" customFormat="1" x14ac:dyDescent="0.2">
      <c r="A53" s="28" t="s">
        <v>81</v>
      </c>
      <c r="B53" s="28" t="s">
        <v>73</v>
      </c>
      <c r="C53" s="29">
        <f t="shared" si="1"/>
        <v>1033.7499999999998</v>
      </c>
      <c r="D53" s="53">
        <v>1068.5999999999999</v>
      </c>
      <c r="E53" s="54">
        <v>1015.3</v>
      </c>
      <c r="F53" s="54">
        <v>1095.74</v>
      </c>
      <c r="G53" s="55">
        <v>1130</v>
      </c>
      <c r="H53" s="55">
        <v>1015.3</v>
      </c>
      <c r="I53" s="54" t="s">
        <v>99</v>
      </c>
      <c r="J53" s="54" t="s">
        <v>99</v>
      </c>
      <c r="K53" s="56">
        <v>858</v>
      </c>
      <c r="L53" s="54">
        <v>1059.8499999999999</v>
      </c>
      <c r="M53" s="56">
        <v>1015.3</v>
      </c>
      <c r="N53" s="53">
        <v>1056</v>
      </c>
      <c r="O53" s="53">
        <v>1066.9100000000001</v>
      </c>
      <c r="P53" s="57" t="s">
        <v>99</v>
      </c>
      <c r="Q53" s="56" t="s">
        <v>99</v>
      </c>
      <c r="R53" s="53">
        <v>1172.5999999999999</v>
      </c>
      <c r="S53" s="58" t="s">
        <v>99</v>
      </c>
      <c r="T53" s="59">
        <v>851.4</v>
      </c>
    </row>
    <row r="54" spans="1:20" x14ac:dyDescent="0.2">
      <c r="A54" s="19" t="s">
        <v>81</v>
      </c>
      <c r="B54" s="19" t="s">
        <v>74</v>
      </c>
      <c r="C54" s="20">
        <f t="shared" si="1"/>
        <v>919.05</v>
      </c>
      <c r="D54" s="21" t="s">
        <v>99</v>
      </c>
      <c r="E54" s="20">
        <v>986.7</v>
      </c>
      <c r="F54" s="20" t="s">
        <v>99</v>
      </c>
      <c r="G54" s="22" t="s">
        <v>99</v>
      </c>
      <c r="H54" s="22" t="s">
        <v>99</v>
      </c>
      <c r="I54" s="20" t="s">
        <v>99</v>
      </c>
      <c r="J54" s="20" t="s">
        <v>99</v>
      </c>
      <c r="K54" s="23" t="s">
        <v>99</v>
      </c>
      <c r="L54" s="20" t="s">
        <v>99</v>
      </c>
      <c r="M54" s="23" t="s">
        <v>99</v>
      </c>
      <c r="N54" s="21" t="s">
        <v>99</v>
      </c>
      <c r="O54" s="21" t="s">
        <v>99</v>
      </c>
      <c r="P54" s="24" t="s">
        <v>99</v>
      </c>
      <c r="Q54" s="23" t="s">
        <v>99</v>
      </c>
      <c r="R54" s="21" t="s">
        <v>99</v>
      </c>
      <c r="S54" s="25" t="s">
        <v>99</v>
      </c>
      <c r="T54" s="26">
        <v>851.4</v>
      </c>
    </row>
    <row r="55" spans="1:20" s="27" customFormat="1" x14ac:dyDescent="0.2">
      <c r="A55" s="28" t="s">
        <v>82</v>
      </c>
      <c r="B55" s="28" t="s">
        <v>73</v>
      </c>
      <c r="C55" s="29">
        <f t="shared" si="1"/>
        <v>1119.81375</v>
      </c>
      <c r="D55" s="53">
        <v>1088.04</v>
      </c>
      <c r="E55" s="54">
        <v>1113.0999999999999</v>
      </c>
      <c r="F55" s="54">
        <v>1171.97</v>
      </c>
      <c r="G55" s="55" t="s">
        <v>99</v>
      </c>
      <c r="H55" s="55">
        <v>1113.0999999999999</v>
      </c>
      <c r="I55" s="54">
        <v>1113.0999999999999</v>
      </c>
      <c r="J55" s="54">
        <v>1113.0999999999999</v>
      </c>
      <c r="K55" s="56" t="s">
        <v>99</v>
      </c>
      <c r="L55" s="54" t="s">
        <v>99</v>
      </c>
      <c r="M55" s="56">
        <v>1113.0999999999999</v>
      </c>
      <c r="N55" s="53" t="s">
        <v>99</v>
      </c>
      <c r="O55" s="53" t="s">
        <v>99</v>
      </c>
      <c r="P55" s="57" t="s">
        <v>99</v>
      </c>
      <c r="Q55" s="56">
        <v>1133</v>
      </c>
      <c r="R55" s="53" t="s">
        <v>99</v>
      </c>
      <c r="S55" s="58" t="s">
        <v>99</v>
      </c>
      <c r="T55" s="59" t="s">
        <v>99</v>
      </c>
    </row>
    <row r="56" spans="1:20" x14ac:dyDescent="0.2">
      <c r="A56" s="19" t="s">
        <v>82</v>
      </c>
      <c r="B56" s="19" t="s">
        <v>74</v>
      </c>
      <c r="C56" s="20">
        <f t="shared" si="1"/>
        <v>1112.8399999999999</v>
      </c>
      <c r="D56" s="21" t="s">
        <v>99</v>
      </c>
      <c r="E56" s="20" t="s">
        <v>99</v>
      </c>
      <c r="F56" s="20">
        <v>1112.8399999999999</v>
      </c>
      <c r="G56" s="22" t="s">
        <v>99</v>
      </c>
      <c r="H56" s="22" t="s">
        <v>99</v>
      </c>
      <c r="I56" s="20" t="s">
        <v>99</v>
      </c>
      <c r="J56" s="20" t="s">
        <v>99</v>
      </c>
      <c r="K56" s="23" t="s">
        <v>99</v>
      </c>
      <c r="L56" s="20" t="s">
        <v>99</v>
      </c>
      <c r="M56" s="23" t="s">
        <v>99</v>
      </c>
      <c r="N56" s="21" t="s">
        <v>99</v>
      </c>
      <c r="O56" s="21" t="s">
        <v>99</v>
      </c>
      <c r="P56" s="24" t="s">
        <v>99</v>
      </c>
      <c r="Q56" s="23" t="s">
        <v>99</v>
      </c>
      <c r="R56" s="21" t="s">
        <v>99</v>
      </c>
      <c r="S56" s="25" t="s">
        <v>99</v>
      </c>
      <c r="T56" s="26" t="s">
        <v>99</v>
      </c>
    </row>
    <row r="57" spans="1:20" s="27" customFormat="1" ht="15.75" x14ac:dyDescent="0.2">
      <c r="A57" s="38" t="s">
        <v>83</v>
      </c>
      <c r="B57" s="39" t="s">
        <v>84</v>
      </c>
      <c r="C57" s="39" t="str">
        <f t="shared" si="1"/>
        <v>-</v>
      </c>
      <c r="D57" s="39">
        <f>IF('[1]JR''S BARGAIN'!C46=0,"-",'[1]JR''S BARGAIN'!C46)</f>
        <v>1068.5999999999999</v>
      </c>
      <c r="E57" s="39">
        <f>IF('[1]Super Shopper''s Fair (May Pen)'!C46=0,"-",'[1]Super Shopper''s Fair (May Pen)'!C46)</f>
        <v>1015.3</v>
      </c>
      <c r="F57" s="39">
        <f>IF('[1]Value Mart Food Store (May Pen)'!C46=0,"-",'[1]Value Mart Food Store (May Pen)'!C46)</f>
        <v>1095.74</v>
      </c>
      <c r="G57" s="39" t="str">
        <f>IF('[1]Consumer Meat Plus (Mobay)'!C46=0,"-",'[1]Consumer Meat Plus (Mobay)'!C46)</f>
        <v>-</v>
      </c>
      <c r="H57" s="39"/>
      <c r="I57" s="39" t="str">
        <f>IF('[1]Shopper''s Fair (Junction)'!C46=0,"-",'[1]Shopper''s Fair (Junction)'!C46)</f>
        <v>-</v>
      </c>
      <c r="J57" s="39" t="str">
        <f>IF('[1]Progressive Foods (Fairview)'!C53=0, "-", '[1]Progressive Foods (Fairview)'!C53)</f>
        <v>-</v>
      </c>
      <c r="K57" s="39">
        <f>IF('[1]A&amp;W Long Peng (Savanna-la-mar)'!C46=0,"-",'[1]A&amp;W Long Peng (Savanna-la-mar)'!C46)</f>
        <v>858</v>
      </c>
      <c r="L57" s="39">
        <f>IF('[1]Cheries Supermarket (Hanover)'!C46=0, "-",'[1]Cheries Supermarket (Hanover)'!C46)</f>
        <v>1059.8499999999999</v>
      </c>
      <c r="M57" s="39" t="str">
        <f>IF('[1]Progressive Foods (Fairview)'!C53=0, "-", '[1]Progressive Foods (Fairview)'!C53)</f>
        <v>-</v>
      </c>
      <c r="N57" s="39" t="str">
        <f>IF('[1]New Champion (Trelawny)'!C47=0,"-",'[1]New Champion (Trelawny)'!C47)</f>
        <v>-</v>
      </c>
      <c r="O57" s="39" t="str">
        <f>IF('[1]Progressive Foods (St. Ann)'!C53=0,"-",'[1]Progressive Foods (St. Ann)'!C53)</f>
        <v>-</v>
      </c>
      <c r="P57" s="39">
        <f>IF('[1]Ramtulla Supercenter (Portland)'!C46=0,"-",'[1]Ramtulla Supercenter (Portland)'!C46)</f>
        <v>1172.5999999999999</v>
      </c>
      <c r="Q57" s="39" t="str">
        <f>IF('[1]Shopper''s Pride (Portland)'!C53=0,"-",'[1]Shopper''s Pride (Portland)'!C53)</f>
        <v>-</v>
      </c>
      <c r="R57" s="39">
        <f>IF('[1]Ramtulla Supercenter (Portland)'!C46=0,"-",'[1]Ramtulla Supercenter (Portland)'!C46)</f>
        <v>1172.5999999999999</v>
      </c>
      <c r="S57" s="39" t="e">
        <f>IF(#REF!=0,"-",#REF!)</f>
        <v>#REF!</v>
      </c>
      <c r="T57" s="40">
        <f>IF('[1]JR''S BARGAIN'!C46=0,"-",'[1]JR''S BARGAIN'!C46)</f>
        <v>1068.5999999999999</v>
      </c>
    </row>
    <row r="58" spans="1:20" x14ac:dyDescent="0.2">
      <c r="A58" s="19" t="s">
        <v>85</v>
      </c>
      <c r="B58" s="19" t="s">
        <v>49</v>
      </c>
      <c r="C58" s="20">
        <f t="shared" si="1"/>
        <v>2215.9850000000001</v>
      </c>
      <c r="D58" s="21">
        <v>1859.04</v>
      </c>
      <c r="E58" s="20" t="s">
        <v>99</v>
      </c>
      <c r="F58" s="20" t="s">
        <v>99</v>
      </c>
      <c r="G58" s="22" t="s">
        <v>99</v>
      </c>
      <c r="H58" s="22">
        <v>2144.9</v>
      </c>
      <c r="I58" s="20" t="s">
        <v>99</v>
      </c>
      <c r="J58" s="20" t="s">
        <v>99</v>
      </c>
      <c r="K58" s="23" t="s">
        <v>99</v>
      </c>
      <c r="L58" s="20" t="s">
        <v>99</v>
      </c>
      <c r="M58" s="23">
        <v>2220</v>
      </c>
      <c r="N58" s="21" t="s">
        <v>99</v>
      </c>
      <c r="O58" s="21" t="s">
        <v>99</v>
      </c>
      <c r="P58" s="24" t="s">
        <v>99</v>
      </c>
      <c r="Q58" s="23">
        <v>2640</v>
      </c>
      <c r="R58" s="21" t="s">
        <v>99</v>
      </c>
      <c r="S58" s="25" t="s">
        <v>99</v>
      </c>
      <c r="T58" s="26" t="s">
        <v>99</v>
      </c>
    </row>
    <row r="59" spans="1:20" s="27" customFormat="1" x14ac:dyDescent="0.2">
      <c r="A59" s="28" t="s">
        <v>86</v>
      </c>
      <c r="B59" s="28" t="s">
        <v>56</v>
      </c>
      <c r="C59" s="29">
        <f t="shared" si="1"/>
        <v>1133</v>
      </c>
      <c r="D59" s="53" t="s">
        <v>99</v>
      </c>
      <c r="E59" s="54" t="s">
        <v>99</v>
      </c>
      <c r="F59" s="54" t="s">
        <v>99</v>
      </c>
      <c r="G59" s="55" t="s">
        <v>99</v>
      </c>
      <c r="H59" s="55" t="s">
        <v>99</v>
      </c>
      <c r="I59" s="54" t="s">
        <v>99</v>
      </c>
      <c r="J59" s="54" t="s">
        <v>99</v>
      </c>
      <c r="K59" s="56" t="s">
        <v>99</v>
      </c>
      <c r="L59" s="54" t="s">
        <v>99</v>
      </c>
      <c r="M59" s="56" t="s">
        <v>99</v>
      </c>
      <c r="N59" s="53">
        <v>1133</v>
      </c>
      <c r="O59" s="53" t="s">
        <v>99</v>
      </c>
      <c r="P59" s="57" t="s">
        <v>99</v>
      </c>
      <c r="Q59" s="56" t="s">
        <v>99</v>
      </c>
      <c r="R59" s="53" t="s">
        <v>99</v>
      </c>
      <c r="S59" s="58" t="s">
        <v>99</v>
      </c>
      <c r="T59" s="59" t="s">
        <v>99</v>
      </c>
    </row>
    <row r="60" spans="1:20" x14ac:dyDescent="0.2">
      <c r="A60" s="19" t="s">
        <v>86</v>
      </c>
      <c r="B60" s="19" t="s">
        <v>58</v>
      </c>
      <c r="C60" s="20">
        <f t="shared" si="1"/>
        <v>1100.1566666666668</v>
      </c>
      <c r="D60" s="21" t="s">
        <v>99</v>
      </c>
      <c r="E60" s="20" t="s">
        <v>99</v>
      </c>
      <c r="F60" s="20">
        <v>1192.44</v>
      </c>
      <c r="G60" s="22">
        <v>1370</v>
      </c>
      <c r="H60" s="22" t="s">
        <v>99</v>
      </c>
      <c r="I60" s="20" t="s">
        <v>99</v>
      </c>
      <c r="J60" s="20">
        <v>1042.5</v>
      </c>
      <c r="K60" s="23" t="s">
        <v>99</v>
      </c>
      <c r="L60" s="20">
        <v>858</v>
      </c>
      <c r="M60" s="23">
        <v>1060</v>
      </c>
      <c r="N60" s="21" t="s">
        <v>99</v>
      </c>
      <c r="O60" s="21" t="s">
        <v>99</v>
      </c>
      <c r="P60" s="24" t="s">
        <v>99</v>
      </c>
      <c r="Q60" s="23">
        <v>1078</v>
      </c>
      <c r="R60" s="21" t="s">
        <v>99</v>
      </c>
      <c r="S60" s="25" t="s">
        <v>99</v>
      </c>
      <c r="T60" s="26" t="s">
        <v>99</v>
      </c>
    </row>
    <row r="61" spans="1:20" s="27" customFormat="1" x14ac:dyDescent="0.2">
      <c r="A61" s="28" t="s">
        <v>87</v>
      </c>
      <c r="B61" s="28" t="s">
        <v>88</v>
      </c>
      <c r="C61" s="29" t="str">
        <f t="shared" si="1"/>
        <v>-</v>
      </c>
      <c r="D61" s="53" t="s">
        <v>99</v>
      </c>
      <c r="E61" s="54" t="s">
        <v>99</v>
      </c>
      <c r="F61" s="54" t="s">
        <v>99</v>
      </c>
      <c r="G61" s="55" t="s">
        <v>99</v>
      </c>
      <c r="H61" s="55" t="s">
        <v>99</v>
      </c>
      <c r="I61" s="54" t="s">
        <v>99</v>
      </c>
      <c r="J61" s="54" t="s">
        <v>99</v>
      </c>
      <c r="K61" s="56" t="s">
        <v>99</v>
      </c>
      <c r="L61" s="54" t="s">
        <v>99</v>
      </c>
      <c r="M61" s="56" t="s">
        <v>99</v>
      </c>
      <c r="N61" s="53" t="s">
        <v>99</v>
      </c>
      <c r="O61" s="53" t="s">
        <v>99</v>
      </c>
      <c r="P61" s="57" t="s">
        <v>99</v>
      </c>
      <c r="Q61" s="56" t="s">
        <v>99</v>
      </c>
      <c r="R61" s="53" t="s">
        <v>99</v>
      </c>
      <c r="S61" s="58" t="s">
        <v>99</v>
      </c>
      <c r="T61" s="59" t="s">
        <v>99</v>
      </c>
    </row>
    <row r="62" spans="1:20" x14ac:dyDescent="0.2">
      <c r="A62" s="19" t="s">
        <v>87</v>
      </c>
      <c r="B62" s="19" t="s">
        <v>62</v>
      </c>
      <c r="C62" s="20">
        <f t="shared" si="1"/>
        <v>3857.7000000000003</v>
      </c>
      <c r="D62" s="21" t="s">
        <v>99</v>
      </c>
      <c r="E62" s="20" t="s">
        <v>99</v>
      </c>
      <c r="F62" s="20" t="s">
        <v>99</v>
      </c>
      <c r="G62" s="22" t="s">
        <v>99</v>
      </c>
      <c r="H62" s="22" t="s">
        <v>99</v>
      </c>
      <c r="I62" s="20">
        <v>3938.45</v>
      </c>
      <c r="J62" s="20" t="s">
        <v>99</v>
      </c>
      <c r="K62" s="23" t="s">
        <v>99</v>
      </c>
      <c r="L62" s="20" t="s">
        <v>99</v>
      </c>
      <c r="M62" s="23">
        <v>3938.45</v>
      </c>
      <c r="N62" s="21">
        <v>4255</v>
      </c>
      <c r="O62" s="21" t="s">
        <v>99</v>
      </c>
      <c r="P62" s="24">
        <v>3696</v>
      </c>
      <c r="Q62" s="23">
        <v>3784.0000000000005</v>
      </c>
      <c r="R62" s="21">
        <v>3696</v>
      </c>
      <c r="S62" s="25">
        <v>3696</v>
      </c>
      <c r="T62" s="26" t="s">
        <v>99</v>
      </c>
    </row>
    <row r="63" spans="1:20" s="27" customFormat="1" x14ac:dyDescent="0.2">
      <c r="A63" s="28" t="s">
        <v>87</v>
      </c>
      <c r="B63" s="28" t="s">
        <v>56</v>
      </c>
      <c r="C63" s="29" t="str">
        <f t="shared" si="1"/>
        <v>-</v>
      </c>
      <c r="D63" s="53" t="s">
        <v>99</v>
      </c>
      <c r="E63" s="54" t="s">
        <v>99</v>
      </c>
      <c r="F63" s="54" t="s">
        <v>99</v>
      </c>
      <c r="G63" s="55" t="s">
        <v>99</v>
      </c>
      <c r="H63" s="55" t="s">
        <v>99</v>
      </c>
      <c r="I63" s="54" t="s">
        <v>99</v>
      </c>
      <c r="J63" s="54" t="s">
        <v>99</v>
      </c>
      <c r="K63" s="56" t="s">
        <v>99</v>
      </c>
      <c r="L63" s="54" t="s">
        <v>99</v>
      </c>
      <c r="M63" s="56" t="s">
        <v>99</v>
      </c>
      <c r="N63" s="53" t="s">
        <v>99</v>
      </c>
      <c r="O63" s="53" t="s">
        <v>99</v>
      </c>
      <c r="P63" s="57" t="s">
        <v>99</v>
      </c>
      <c r="Q63" s="56" t="s">
        <v>99</v>
      </c>
      <c r="R63" s="53" t="s">
        <v>99</v>
      </c>
      <c r="S63" s="58" t="s">
        <v>99</v>
      </c>
      <c r="T63" s="59" t="s">
        <v>99</v>
      </c>
    </row>
    <row r="64" spans="1:20" s="27" customFormat="1" x14ac:dyDescent="0.2">
      <c r="A64" s="19" t="s">
        <v>87</v>
      </c>
      <c r="B64" s="19" t="s">
        <v>58</v>
      </c>
      <c r="C64" s="20">
        <f t="shared" si="1"/>
        <v>3607.7599999999998</v>
      </c>
      <c r="D64" s="21" t="s">
        <v>99</v>
      </c>
      <c r="E64" s="20" t="s">
        <v>99</v>
      </c>
      <c r="F64" s="20">
        <v>4042.3</v>
      </c>
      <c r="G64" s="22">
        <v>4500</v>
      </c>
      <c r="H64" s="22" t="s">
        <v>99</v>
      </c>
      <c r="I64" s="20" t="s">
        <v>99</v>
      </c>
      <c r="J64" s="20">
        <v>1934.5</v>
      </c>
      <c r="K64" s="23">
        <v>3520</v>
      </c>
      <c r="L64" s="20" t="s">
        <v>99</v>
      </c>
      <c r="M64" s="23">
        <v>4042</v>
      </c>
      <c r="N64" s="21" t="s">
        <v>99</v>
      </c>
      <c r="O64" s="21" t="s">
        <v>99</v>
      </c>
      <c r="P64" s="24" t="s">
        <v>99</v>
      </c>
      <c r="Q64" s="23" t="s">
        <v>99</v>
      </c>
      <c r="R64" s="21" t="s">
        <v>99</v>
      </c>
      <c r="S64" s="25" t="s">
        <v>99</v>
      </c>
      <c r="T64" s="26" t="s">
        <v>99</v>
      </c>
    </row>
    <row r="65" spans="1:20" x14ac:dyDescent="0.2">
      <c r="A65" s="28" t="s">
        <v>89</v>
      </c>
      <c r="B65" s="28" t="s">
        <v>56</v>
      </c>
      <c r="C65" s="29">
        <f t="shared" si="1"/>
        <v>2399</v>
      </c>
      <c r="D65" s="53" t="s">
        <v>99</v>
      </c>
      <c r="E65" s="54">
        <v>1806</v>
      </c>
      <c r="F65" s="54" t="s">
        <v>99</v>
      </c>
      <c r="G65" s="55" t="s">
        <v>99</v>
      </c>
      <c r="H65" s="55" t="s">
        <v>99</v>
      </c>
      <c r="I65" s="54" t="s">
        <v>99</v>
      </c>
      <c r="J65" s="54" t="s">
        <v>99</v>
      </c>
      <c r="K65" s="56" t="s">
        <v>99</v>
      </c>
      <c r="L65" s="54" t="s">
        <v>99</v>
      </c>
      <c r="M65" s="56" t="s">
        <v>99</v>
      </c>
      <c r="N65" s="53">
        <v>2992</v>
      </c>
      <c r="O65" s="53" t="s">
        <v>99</v>
      </c>
      <c r="P65" s="57" t="s">
        <v>99</v>
      </c>
      <c r="Q65" s="56" t="s">
        <v>99</v>
      </c>
      <c r="R65" s="53" t="s">
        <v>99</v>
      </c>
      <c r="S65" s="58" t="s">
        <v>99</v>
      </c>
      <c r="T65" s="59" t="s">
        <v>99</v>
      </c>
    </row>
    <row r="66" spans="1:20" s="27" customFormat="1" x14ac:dyDescent="0.2">
      <c r="A66" s="19" t="s">
        <v>89</v>
      </c>
      <c r="B66" s="19" t="s">
        <v>58</v>
      </c>
      <c r="C66" s="20">
        <f t="shared" si="1"/>
        <v>2467.1849999999999</v>
      </c>
      <c r="D66" s="21">
        <v>1664</v>
      </c>
      <c r="E66" s="20" t="s">
        <v>99</v>
      </c>
      <c r="F66" s="20">
        <v>3299.84</v>
      </c>
      <c r="G66" s="22" t="s">
        <v>99</v>
      </c>
      <c r="H66" s="22" t="s">
        <v>99</v>
      </c>
      <c r="I66" s="20">
        <v>1934.9</v>
      </c>
      <c r="J66" s="20" t="s">
        <v>99</v>
      </c>
      <c r="K66" s="23" t="s">
        <v>99</v>
      </c>
      <c r="L66" s="20">
        <v>2970</v>
      </c>
      <c r="M66" s="23" t="s">
        <v>99</v>
      </c>
      <c r="N66" s="21" t="s">
        <v>99</v>
      </c>
      <c r="O66" s="21" t="s">
        <v>99</v>
      </c>
      <c r="P66" s="24" t="s">
        <v>99</v>
      </c>
      <c r="Q66" s="23" t="s">
        <v>99</v>
      </c>
      <c r="R66" s="21" t="s">
        <v>99</v>
      </c>
      <c r="S66" s="25" t="s">
        <v>99</v>
      </c>
      <c r="T66" s="26" t="s">
        <v>99</v>
      </c>
    </row>
    <row r="67" spans="1:20" s="27" customFormat="1" x14ac:dyDescent="0.2">
      <c r="A67" s="28" t="s">
        <v>90</v>
      </c>
      <c r="B67" s="28" t="s">
        <v>56</v>
      </c>
      <c r="C67" s="29">
        <f t="shared" si="1"/>
        <v>1321.69</v>
      </c>
      <c r="D67" s="53" t="s">
        <v>99</v>
      </c>
      <c r="E67" s="54">
        <v>1004.41</v>
      </c>
      <c r="F67" s="54">
        <v>1499.93</v>
      </c>
      <c r="G67" s="55" t="s">
        <v>99</v>
      </c>
      <c r="H67" s="55" t="s">
        <v>99</v>
      </c>
      <c r="I67" s="54">
        <v>1222.4000000000001</v>
      </c>
      <c r="J67" s="54">
        <v>1222.4000000000001</v>
      </c>
      <c r="K67" s="56" t="s">
        <v>99</v>
      </c>
      <c r="L67" s="54" t="s">
        <v>99</v>
      </c>
      <c r="M67" s="56" t="s">
        <v>99</v>
      </c>
      <c r="N67" s="53" t="s">
        <v>99</v>
      </c>
      <c r="O67" s="53" t="s">
        <v>99</v>
      </c>
      <c r="P67" s="57" t="s">
        <v>99</v>
      </c>
      <c r="Q67" s="56">
        <v>1496.0000000000002</v>
      </c>
      <c r="R67" s="53" t="s">
        <v>99</v>
      </c>
      <c r="S67" s="58">
        <v>1485</v>
      </c>
      <c r="T67" s="59" t="s">
        <v>99</v>
      </c>
    </row>
    <row r="68" spans="1:20" s="27" customFormat="1" x14ac:dyDescent="0.2">
      <c r="A68" s="19" t="s">
        <v>90</v>
      </c>
      <c r="B68" s="19" t="s">
        <v>58</v>
      </c>
      <c r="C68" s="20">
        <f t="shared" si="1"/>
        <v>1480.5533333333333</v>
      </c>
      <c r="D68" s="21" t="s">
        <v>99</v>
      </c>
      <c r="E68" s="20" t="s">
        <v>99</v>
      </c>
      <c r="F68" s="20">
        <v>1649.92</v>
      </c>
      <c r="G68" s="22">
        <v>1670</v>
      </c>
      <c r="H68" s="22">
        <v>1222.4000000000001</v>
      </c>
      <c r="I68" s="20" t="s">
        <v>99</v>
      </c>
      <c r="J68" s="20" t="s">
        <v>99</v>
      </c>
      <c r="K68" s="23">
        <v>1650</v>
      </c>
      <c r="L68" s="20" t="s">
        <v>99</v>
      </c>
      <c r="M68" s="23">
        <v>1184</v>
      </c>
      <c r="N68" s="21">
        <v>1507</v>
      </c>
      <c r="O68" s="21" t="s">
        <v>99</v>
      </c>
      <c r="P68" s="24" t="s">
        <v>99</v>
      </c>
      <c r="Q68" s="23" t="s">
        <v>99</v>
      </c>
      <c r="R68" s="21" t="s">
        <v>99</v>
      </c>
      <c r="S68" s="25" t="s">
        <v>99</v>
      </c>
      <c r="T68" s="26" t="s">
        <v>99</v>
      </c>
    </row>
    <row r="69" spans="1:20" s="27" customFormat="1" x14ac:dyDescent="0.2">
      <c r="A69" s="28" t="s">
        <v>91</v>
      </c>
      <c r="B69" s="28" t="s">
        <v>58</v>
      </c>
      <c r="C69" s="29">
        <f t="shared" si="1"/>
        <v>2600.0437499999998</v>
      </c>
      <c r="D69" s="53">
        <v>2445</v>
      </c>
      <c r="E69" s="54">
        <v>2404.5</v>
      </c>
      <c r="F69" s="54">
        <v>2937.3</v>
      </c>
      <c r="G69" s="55">
        <v>2180</v>
      </c>
      <c r="H69" s="55">
        <v>2119.1</v>
      </c>
      <c r="I69" s="54">
        <v>2278</v>
      </c>
      <c r="J69" s="54">
        <v>2290.1999999999998</v>
      </c>
      <c r="K69" s="56">
        <v>3223</v>
      </c>
      <c r="L69" s="54">
        <v>2640</v>
      </c>
      <c r="M69" s="56">
        <v>2405</v>
      </c>
      <c r="N69" s="53">
        <v>3036</v>
      </c>
      <c r="O69" s="53" t="s">
        <v>99</v>
      </c>
      <c r="P69" s="57">
        <v>2979</v>
      </c>
      <c r="Q69" s="56">
        <v>2860.0000000000005</v>
      </c>
      <c r="R69" s="53">
        <v>2979</v>
      </c>
      <c r="S69" s="58">
        <v>2750</v>
      </c>
      <c r="T69" s="59">
        <v>2074.6</v>
      </c>
    </row>
    <row r="70" spans="1:20" s="27" customFormat="1" ht="15.75" x14ac:dyDescent="0.2">
      <c r="A70" s="38" t="s">
        <v>92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0"/>
    </row>
    <row r="71" spans="1:20" s="27" customFormat="1" x14ac:dyDescent="0.2">
      <c r="A71" s="19" t="s">
        <v>93</v>
      </c>
      <c r="B71" s="19" t="s">
        <v>57</v>
      </c>
      <c r="C71" s="20">
        <f>IFERROR(AVERAGE(D71:T71),"-")</f>
        <v>2420</v>
      </c>
      <c r="D71" s="21" t="s">
        <v>99</v>
      </c>
      <c r="E71" s="20" t="s">
        <v>99</v>
      </c>
      <c r="F71" s="20" t="s">
        <v>99</v>
      </c>
      <c r="G71" s="22" t="s">
        <v>99</v>
      </c>
      <c r="H71" s="22" t="s">
        <v>99</v>
      </c>
      <c r="I71" s="20" t="s">
        <v>99</v>
      </c>
      <c r="J71" s="20" t="s">
        <v>99</v>
      </c>
      <c r="K71" s="23" t="s">
        <v>99</v>
      </c>
      <c r="L71" s="20" t="s">
        <v>99</v>
      </c>
      <c r="M71" s="23" t="s">
        <v>99</v>
      </c>
      <c r="N71" s="21" t="s">
        <v>99</v>
      </c>
      <c r="O71" s="21" t="s">
        <v>99</v>
      </c>
      <c r="P71" s="24" t="s">
        <v>99</v>
      </c>
      <c r="Q71" s="23" t="s">
        <v>99</v>
      </c>
      <c r="R71" s="21" t="s">
        <v>99</v>
      </c>
      <c r="S71" s="25" t="s">
        <v>99</v>
      </c>
      <c r="T71" s="26">
        <v>2420</v>
      </c>
    </row>
    <row r="72" spans="1:20" x14ac:dyDescent="0.2">
      <c r="A72" s="28" t="s">
        <v>93</v>
      </c>
      <c r="B72" s="28" t="s">
        <v>56</v>
      </c>
      <c r="C72" s="29">
        <f t="shared" ref="C72:C76" si="2">IFERROR(AVERAGE(D72:T72),"-")</f>
        <v>2654.8</v>
      </c>
      <c r="D72" s="53" t="s">
        <v>99</v>
      </c>
      <c r="E72" s="54">
        <v>2407.4</v>
      </c>
      <c r="F72" s="54">
        <v>2407.38</v>
      </c>
      <c r="G72" s="55" t="s">
        <v>99</v>
      </c>
      <c r="H72" s="55" t="s">
        <v>99</v>
      </c>
      <c r="I72" s="54" t="s">
        <v>99</v>
      </c>
      <c r="J72" s="54">
        <v>3179.8</v>
      </c>
      <c r="K72" s="56" t="s">
        <v>99</v>
      </c>
      <c r="L72" s="54">
        <v>2400</v>
      </c>
      <c r="M72" s="56">
        <v>2155</v>
      </c>
      <c r="N72" s="53">
        <v>2650</v>
      </c>
      <c r="O72" s="53" t="s">
        <v>99</v>
      </c>
      <c r="P72" s="57">
        <v>3364.21</v>
      </c>
      <c r="Q72" s="56">
        <v>2310</v>
      </c>
      <c r="R72" s="53">
        <v>3364.21</v>
      </c>
      <c r="S72" s="58">
        <v>2310</v>
      </c>
      <c r="T72" s="59" t="s">
        <v>99</v>
      </c>
    </row>
    <row r="73" spans="1:20" s="27" customFormat="1" x14ac:dyDescent="0.2">
      <c r="A73" s="19" t="s">
        <v>93</v>
      </c>
      <c r="B73" s="19" t="s">
        <v>58</v>
      </c>
      <c r="C73" s="20">
        <f t="shared" si="2"/>
        <v>2628.5</v>
      </c>
      <c r="D73" s="21">
        <v>2203</v>
      </c>
      <c r="E73" s="20" t="s">
        <v>99</v>
      </c>
      <c r="F73" s="20" t="s">
        <v>99</v>
      </c>
      <c r="G73" s="22">
        <v>2695</v>
      </c>
      <c r="H73" s="22" t="s">
        <v>99</v>
      </c>
      <c r="I73" s="20" t="s">
        <v>99</v>
      </c>
      <c r="J73" s="20" t="s">
        <v>99</v>
      </c>
      <c r="K73" s="23">
        <v>3201</v>
      </c>
      <c r="L73" s="20" t="s">
        <v>99</v>
      </c>
      <c r="M73" s="23">
        <v>2415</v>
      </c>
      <c r="N73" s="21" t="s">
        <v>99</v>
      </c>
      <c r="O73" s="21" t="s">
        <v>99</v>
      </c>
      <c r="P73" s="24" t="s">
        <v>99</v>
      </c>
      <c r="Q73" s="23" t="s">
        <v>99</v>
      </c>
      <c r="R73" s="21" t="s">
        <v>99</v>
      </c>
      <c r="S73" s="25" t="s">
        <v>99</v>
      </c>
      <c r="T73" s="26" t="s">
        <v>99</v>
      </c>
    </row>
    <row r="74" spans="1:20" s="27" customFormat="1" ht="20.25" customHeight="1" x14ac:dyDescent="0.2">
      <c r="A74" s="38" t="s">
        <v>94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0"/>
    </row>
    <row r="75" spans="1:20" s="27" customFormat="1" x14ac:dyDescent="0.2">
      <c r="A75" s="19" t="s">
        <v>95</v>
      </c>
      <c r="B75" s="19" t="s">
        <v>62</v>
      </c>
      <c r="C75" s="20">
        <f t="shared" si="2"/>
        <v>3003.5</v>
      </c>
      <c r="D75" s="21" t="s">
        <v>99</v>
      </c>
      <c r="E75" s="20" t="s">
        <v>99</v>
      </c>
      <c r="F75" s="20" t="s">
        <v>99</v>
      </c>
      <c r="G75" s="22" t="s">
        <v>99</v>
      </c>
      <c r="H75" s="22" t="s">
        <v>99</v>
      </c>
      <c r="I75" s="20" t="s">
        <v>99</v>
      </c>
      <c r="J75" s="20">
        <v>3429</v>
      </c>
      <c r="K75" s="23" t="s">
        <v>99</v>
      </c>
      <c r="L75" s="20">
        <v>2970</v>
      </c>
      <c r="M75" s="23" t="s">
        <v>99</v>
      </c>
      <c r="N75" s="21">
        <v>2755</v>
      </c>
      <c r="O75" s="21" t="s">
        <v>99</v>
      </c>
      <c r="P75" s="24" t="s">
        <v>99</v>
      </c>
      <c r="Q75" s="23" t="s">
        <v>99</v>
      </c>
      <c r="R75" s="21" t="s">
        <v>99</v>
      </c>
      <c r="S75" s="25" t="s">
        <v>99</v>
      </c>
      <c r="T75" s="26">
        <v>2860</v>
      </c>
    </row>
    <row r="76" spans="1:20" x14ac:dyDescent="0.2">
      <c r="A76" s="28" t="s">
        <v>95</v>
      </c>
      <c r="B76" s="28" t="s">
        <v>49</v>
      </c>
      <c r="C76" s="29">
        <f t="shared" si="2"/>
        <v>3790.2933333333331</v>
      </c>
      <c r="D76" s="53" t="s">
        <v>99</v>
      </c>
      <c r="E76" s="54">
        <v>3489.6</v>
      </c>
      <c r="F76" s="54">
        <v>4738.46</v>
      </c>
      <c r="G76" s="55">
        <v>3500</v>
      </c>
      <c r="H76" s="55">
        <v>3738.7</v>
      </c>
      <c r="I76" s="54" t="s">
        <v>99</v>
      </c>
      <c r="J76" s="54" t="s">
        <v>99</v>
      </c>
      <c r="K76" s="56" t="s">
        <v>99</v>
      </c>
      <c r="L76" s="54" t="s">
        <v>99</v>
      </c>
      <c r="M76" s="56">
        <v>3535</v>
      </c>
      <c r="N76" s="53">
        <v>3740</v>
      </c>
      <c r="O76" s="53" t="s">
        <v>99</v>
      </c>
      <c r="P76" s="57" t="s">
        <v>99</v>
      </c>
      <c r="Q76" s="56" t="s">
        <v>99</v>
      </c>
      <c r="R76" s="53" t="s">
        <v>99</v>
      </c>
      <c r="S76" s="58" t="s">
        <v>99</v>
      </c>
      <c r="T76" s="59" t="s">
        <v>99</v>
      </c>
    </row>
    <row r="77" spans="1:20" x14ac:dyDescent="0.2">
      <c r="A77" s="31"/>
      <c r="B77" s="31"/>
      <c r="C77" s="32"/>
      <c r="D77" s="33"/>
      <c r="E77" s="33"/>
      <c r="F77" s="33"/>
      <c r="G77" s="34"/>
      <c r="H77" s="34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4"/>
      <c r="T77" s="34"/>
    </row>
    <row r="78" spans="1:20" x14ac:dyDescent="0.2">
      <c r="A78" s="27" t="s">
        <v>96</v>
      </c>
    </row>
    <row r="79" spans="1:20" x14ac:dyDescent="0.2">
      <c r="A79" s="35" t="s">
        <v>97</v>
      </c>
      <c r="B79" s="36"/>
      <c r="C79" s="36"/>
      <c r="D79" s="36"/>
      <c r="O79" s="37"/>
      <c r="P79" s="37"/>
      <c r="Q79" s="37"/>
      <c r="R79" s="37"/>
      <c r="S79" s="37"/>
      <c r="T79" s="37"/>
    </row>
    <row r="80" spans="1:20" x14ac:dyDescent="0.2">
      <c r="A80" s="35" t="s">
        <v>98</v>
      </c>
      <c r="B80" s="36"/>
      <c r="C80" s="36"/>
      <c r="D80" s="36"/>
      <c r="O80" s="37"/>
      <c r="P80" s="37"/>
      <c r="Q80" s="37"/>
      <c r="R80" s="37"/>
      <c r="S80" s="37"/>
      <c r="T80" s="37"/>
    </row>
  </sheetData>
  <mergeCells count="21">
    <mergeCell ref="J1:N1"/>
    <mergeCell ref="J2:N2"/>
    <mergeCell ref="J3:N3"/>
    <mergeCell ref="A4:A6"/>
    <mergeCell ref="B4:B6"/>
    <mergeCell ref="C4:C6"/>
    <mergeCell ref="E4:F4"/>
    <mergeCell ref="G4:H4"/>
    <mergeCell ref="J4:K4"/>
    <mergeCell ref="O4:P4"/>
    <mergeCell ref="R4:S4"/>
    <mergeCell ref="E5:F5"/>
    <mergeCell ref="G5:H5"/>
    <mergeCell ref="J5:K5"/>
    <mergeCell ref="O79:T80"/>
    <mergeCell ref="A7:T7"/>
    <mergeCell ref="A17:T17"/>
    <mergeCell ref="A30:T30"/>
    <mergeCell ref="A57:T57"/>
    <mergeCell ref="A70:T70"/>
    <mergeCell ref="A74:T74"/>
  </mergeCells>
  <conditionalFormatting sqref="D8:T8">
    <cfRule type="top10" dxfId="178" priority="178" rank="1"/>
    <cfRule type="top10" dxfId="177" priority="177" bottom="1" rank="1"/>
  </conditionalFormatting>
  <conditionalFormatting sqref="D10:T10">
    <cfRule type="top10" dxfId="172" priority="173" bottom="1" rank="1"/>
    <cfRule type="top10" dxfId="173" priority="174" rank="1"/>
  </conditionalFormatting>
  <conditionalFormatting sqref="D12:T12">
    <cfRule type="top10" dxfId="170" priority="171" bottom="1" rank="1"/>
    <cfRule type="top10" dxfId="171" priority="172" rank="1"/>
  </conditionalFormatting>
  <conditionalFormatting sqref="D14:T14">
    <cfRule type="top10" dxfId="166" priority="167" bottom="1" rank="1"/>
    <cfRule type="top10" dxfId="167" priority="168" rank="1"/>
  </conditionalFormatting>
  <conditionalFormatting sqref="D16:T16">
    <cfRule type="top10" dxfId="162" priority="163" bottom="1" rank="1"/>
    <cfRule type="top10" dxfId="163" priority="164" rank="1"/>
  </conditionalFormatting>
  <conditionalFormatting sqref="D18:T18">
    <cfRule type="top10" dxfId="160" priority="161" bottom="1" rank="1"/>
    <cfRule type="top10" dxfId="161" priority="162" rank="1"/>
  </conditionalFormatting>
  <conditionalFormatting sqref="D20:T20">
    <cfRule type="top10" dxfId="156" priority="157" bottom="1" rank="1"/>
    <cfRule type="top10" dxfId="157" priority="158" rank="1"/>
  </conditionalFormatting>
  <conditionalFormatting sqref="D22:T22">
    <cfRule type="top10" dxfId="154" priority="155" bottom="1" rank="1"/>
    <cfRule type="top10" dxfId="155" priority="156" rank="1"/>
  </conditionalFormatting>
  <conditionalFormatting sqref="D24:T24">
    <cfRule type="top10" dxfId="150" priority="151" bottom="1" rank="1"/>
    <cfRule type="top10" dxfId="151" priority="152" rank="1"/>
  </conditionalFormatting>
  <conditionalFormatting sqref="D26:T26">
    <cfRule type="top10" dxfId="148" priority="149" bottom="1" rank="1"/>
    <cfRule type="top10" dxfId="149" priority="150" rank="1"/>
  </conditionalFormatting>
  <conditionalFormatting sqref="D28:T28">
    <cfRule type="top10" dxfId="144" priority="145" bottom="1" rank="1"/>
    <cfRule type="top10" dxfId="145" priority="146" rank="1"/>
  </conditionalFormatting>
  <conditionalFormatting sqref="D32:T32">
    <cfRule type="top10" dxfId="142" priority="143" bottom="1" rank="1"/>
    <cfRule type="top10" dxfId="143" priority="144" rank="1"/>
  </conditionalFormatting>
  <conditionalFormatting sqref="D34:T34">
    <cfRule type="top10" dxfId="140" priority="141" bottom="1" rank="1"/>
    <cfRule type="top10" dxfId="141" priority="142" rank="1"/>
  </conditionalFormatting>
  <conditionalFormatting sqref="D36:T36">
    <cfRule type="top10" dxfId="138" priority="139" bottom="1" rank="1"/>
    <cfRule type="top10" dxfId="139" priority="140" rank="1"/>
  </conditionalFormatting>
  <conditionalFormatting sqref="D38:T38">
    <cfRule type="top10" dxfId="136" priority="137" bottom="1" rank="1"/>
    <cfRule type="top10" dxfId="137" priority="138" rank="1"/>
  </conditionalFormatting>
  <conditionalFormatting sqref="D40:T40">
    <cfRule type="top10" dxfId="132" priority="133" bottom="1" rank="1"/>
    <cfRule type="top10" dxfId="133" priority="134" rank="1"/>
  </conditionalFormatting>
  <conditionalFormatting sqref="D42:T42">
    <cfRule type="top10" dxfId="130" priority="131" bottom="1" rank="1"/>
    <cfRule type="top10" dxfId="131" priority="132" rank="1"/>
  </conditionalFormatting>
  <conditionalFormatting sqref="D44:T44">
    <cfRule type="top10" dxfId="128" priority="129" bottom="1" rank="1"/>
    <cfRule type="top10" dxfId="129" priority="130" rank="1"/>
  </conditionalFormatting>
  <conditionalFormatting sqref="D46:T46">
    <cfRule type="top10" dxfId="124" priority="125" bottom="1" rank="1"/>
    <cfRule type="top10" dxfId="125" priority="126" rank="1"/>
  </conditionalFormatting>
  <conditionalFormatting sqref="D48:T48">
    <cfRule type="top10" dxfId="122" priority="123" bottom="1" rank="1"/>
    <cfRule type="top10" dxfId="123" priority="124" rank="1"/>
  </conditionalFormatting>
  <conditionalFormatting sqref="D50:T50">
    <cfRule type="top10" dxfId="120" priority="121" bottom="1" rank="1"/>
    <cfRule type="top10" dxfId="121" priority="122" rank="1"/>
  </conditionalFormatting>
  <conditionalFormatting sqref="D52:T52">
    <cfRule type="top10" dxfId="116" priority="117" bottom="1" rank="1"/>
    <cfRule type="top10" dxfId="117" priority="118" rank="1"/>
  </conditionalFormatting>
  <conditionalFormatting sqref="D54:T54">
    <cfRule type="top10" dxfId="114" priority="115" bottom="1" rank="1"/>
    <cfRule type="top10" dxfId="115" priority="116" rank="1"/>
  </conditionalFormatting>
  <conditionalFormatting sqref="D56:T56">
    <cfRule type="top10" dxfId="112" priority="113" bottom="1" rank="1"/>
    <cfRule type="top10" dxfId="113" priority="114" rank="1"/>
  </conditionalFormatting>
  <conditionalFormatting sqref="D58:T58">
    <cfRule type="top10" dxfId="110" priority="111" bottom="1" rank="1"/>
    <cfRule type="top10" dxfId="111" priority="112" rank="1"/>
  </conditionalFormatting>
  <conditionalFormatting sqref="D60:T60">
    <cfRule type="top10" dxfId="108" priority="109" bottom="1" rank="1"/>
    <cfRule type="top10" dxfId="109" priority="110" rank="1"/>
  </conditionalFormatting>
  <conditionalFormatting sqref="D62:T62">
    <cfRule type="top10" dxfId="106" priority="107" bottom="1" rank="1"/>
    <cfRule type="top10" dxfId="107" priority="108" rank="1"/>
  </conditionalFormatting>
  <conditionalFormatting sqref="D64:T64">
    <cfRule type="top10" dxfId="104" priority="105" bottom="1" rank="1"/>
    <cfRule type="top10" dxfId="105" priority="106" rank="1"/>
  </conditionalFormatting>
  <conditionalFormatting sqref="D66:T66">
    <cfRule type="top10" dxfId="100" priority="101" bottom="1" rank="1"/>
    <cfRule type="top10" dxfId="101" priority="102" rank="1"/>
  </conditionalFormatting>
  <conditionalFormatting sqref="D68:T68">
    <cfRule type="top10" dxfId="98" priority="99" bottom="1" rank="1"/>
    <cfRule type="top10" dxfId="99" priority="100" rank="1"/>
  </conditionalFormatting>
  <conditionalFormatting sqref="D71:T71">
    <cfRule type="top10" dxfId="96" priority="97" bottom="1" rank="1"/>
    <cfRule type="top10" dxfId="97" priority="98" rank="1"/>
  </conditionalFormatting>
  <conditionalFormatting sqref="D73:T73">
    <cfRule type="top10" dxfId="92" priority="93" bottom="1" rank="1"/>
    <cfRule type="top10" dxfId="93" priority="94" rank="1"/>
  </conditionalFormatting>
  <conditionalFormatting sqref="D75:T75">
    <cfRule type="top10" dxfId="88" priority="89" bottom="1" rank="1"/>
    <cfRule type="top10" dxfId="89" priority="90" rank="1"/>
  </conditionalFormatting>
  <conditionalFormatting sqref="D9:T9">
    <cfRule type="top10" dxfId="84" priority="85" bottom="1" rank="1"/>
    <cfRule type="top10" dxfId="85" priority="86" rank="1"/>
  </conditionalFormatting>
  <conditionalFormatting sqref="D11:T11">
    <cfRule type="top10" dxfId="83" priority="83" bottom="1" rank="1"/>
    <cfRule type="top10" dxfId="82" priority="84" rank="1"/>
  </conditionalFormatting>
  <conditionalFormatting sqref="D13:T13">
    <cfRule type="top10" dxfId="81" priority="81" bottom="1" rank="1"/>
    <cfRule type="top10" dxfId="80" priority="82" rank="1"/>
  </conditionalFormatting>
  <conditionalFormatting sqref="D15:T15">
    <cfRule type="top10" dxfId="79" priority="79" bottom="1" rank="1"/>
    <cfRule type="top10" dxfId="78" priority="80" rank="1"/>
  </conditionalFormatting>
  <conditionalFormatting sqref="D19:T19">
    <cfRule type="top10" dxfId="77" priority="77" bottom="1" rank="1"/>
    <cfRule type="top10" dxfId="76" priority="78" rank="1"/>
  </conditionalFormatting>
  <conditionalFormatting sqref="D21:T21">
    <cfRule type="top10" dxfId="75" priority="75" bottom="1" rank="1"/>
    <cfRule type="top10" dxfId="74" priority="76" rank="1"/>
  </conditionalFormatting>
  <conditionalFormatting sqref="D23:T23">
    <cfRule type="top10" dxfId="71" priority="71" bottom="1" rank="1"/>
    <cfRule type="top10" dxfId="70" priority="72" rank="1"/>
  </conditionalFormatting>
  <conditionalFormatting sqref="D25:T25">
    <cfRule type="top10" dxfId="67" priority="67" bottom="1" rank="1"/>
    <cfRule type="top10" dxfId="66" priority="68" rank="1"/>
  </conditionalFormatting>
  <conditionalFormatting sqref="D27:T27">
    <cfRule type="top10" dxfId="65" priority="65" bottom="1" rank="1"/>
    <cfRule type="top10" dxfId="64" priority="66" rank="1"/>
  </conditionalFormatting>
  <conditionalFormatting sqref="D29:T29">
    <cfRule type="top10" dxfId="61" priority="61" bottom="1" rank="1"/>
    <cfRule type="top10" dxfId="60" priority="62" rank="1"/>
  </conditionalFormatting>
  <conditionalFormatting sqref="D31:T31">
    <cfRule type="top10" dxfId="57" priority="57" bottom="1" rank="1"/>
    <cfRule type="top10" dxfId="56" priority="58" rank="1"/>
  </conditionalFormatting>
  <conditionalFormatting sqref="D33:T33">
    <cfRule type="top10" dxfId="55" priority="55" bottom="1" rank="1"/>
    <cfRule type="top10" dxfId="54" priority="56" rank="1"/>
  </conditionalFormatting>
  <conditionalFormatting sqref="D35:T35">
    <cfRule type="top10" dxfId="51" priority="51" bottom="1" rank="1"/>
    <cfRule type="top10" dxfId="50" priority="52" rank="1"/>
  </conditionalFormatting>
  <conditionalFormatting sqref="D37:T37">
    <cfRule type="top10" dxfId="49" priority="49" bottom="1" rank="1"/>
    <cfRule type="top10" dxfId="48" priority="50" rank="1"/>
  </conditionalFormatting>
  <conditionalFormatting sqref="D39:T39">
    <cfRule type="top10" dxfId="47" priority="47" bottom="1" rank="1"/>
    <cfRule type="top10" dxfId="46" priority="48" rank="1"/>
  </conditionalFormatting>
  <conditionalFormatting sqref="D41:T41">
    <cfRule type="top10" dxfId="43" priority="43" bottom="1" rank="1"/>
    <cfRule type="top10" dxfId="42" priority="44" rank="1"/>
  </conditionalFormatting>
  <conditionalFormatting sqref="D43:T43">
    <cfRule type="top10" dxfId="39" priority="39" bottom="1" rank="1"/>
    <cfRule type="top10" dxfId="38" priority="40" rank="1"/>
  </conditionalFormatting>
  <conditionalFormatting sqref="D45:T45">
    <cfRule type="top10" dxfId="37" priority="37" bottom="1" rank="1"/>
    <cfRule type="top10" dxfId="36" priority="38" rank="1"/>
  </conditionalFormatting>
  <conditionalFormatting sqref="D47:T47">
    <cfRule type="top10" dxfId="35" priority="35" bottom="1" rank="1"/>
    <cfRule type="top10" dxfId="34" priority="36" rank="1"/>
  </conditionalFormatting>
  <conditionalFormatting sqref="D49:T49">
    <cfRule type="top10" dxfId="31" priority="31" bottom="1" rank="1"/>
    <cfRule type="top10" dxfId="30" priority="32" rank="1"/>
  </conditionalFormatting>
  <conditionalFormatting sqref="D51:T51">
    <cfRule type="top10" dxfId="29" priority="29" bottom="1" rank="1"/>
    <cfRule type="top10" dxfId="28" priority="30" rank="1"/>
  </conditionalFormatting>
  <conditionalFormatting sqref="D53:T53">
    <cfRule type="top10" dxfId="27" priority="27" bottom="1" rank="1"/>
    <cfRule type="top10" dxfId="26" priority="28" rank="1"/>
  </conditionalFormatting>
  <conditionalFormatting sqref="D55:T55">
    <cfRule type="top10" dxfId="23" priority="23" bottom="1" rank="1"/>
    <cfRule type="top10" dxfId="22" priority="24" rank="1"/>
  </conditionalFormatting>
  <conditionalFormatting sqref="D59:T59">
    <cfRule type="top10" dxfId="21" priority="21" bottom="1" rank="1"/>
    <cfRule type="top10" dxfId="20" priority="22" rank="1"/>
  </conditionalFormatting>
  <conditionalFormatting sqref="D61:T61">
    <cfRule type="top10" dxfId="17" priority="17" bottom="1" rank="1"/>
    <cfRule type="top10" dxfId="16" priority="18" rank="1"/>
  </conditionalFormatting>
  <conditionalFormatting sqref="D63:T63">
    <cfRule type="top10" dxfId="13" priority="13" bottom="1" rank="1"/>
    <cfRule type="top10" dxfId="12" priority="14" rank="1"/>
  </conditionalFormatting>
  <conditionalFormatting sqref="D65:T65">
    <cfRule type="top10" dxfId="11" priority="11" bottom="1" rank="1"/>
    <cfRule type="top10" dxfId="10" priority="12" rank="1"/>
  </conditionalFormatting>
  <conditionalFormatting sqref="D67:T67">
    <cfRule type="top10" dxfId="9" priority="9" bottom="1" rank="1"/>
    <cfRule type="top10" dxfId="8" priority="10" rank="1"/>
  </conditionalFormatting>
  <conditionalFormatting sqref="D69:T69">
    <cfRule type="top10" dxfId="5" priority="5" bottom="1" rank="1"/>
    <cfRule type="top10" dxfId="4" priority="6" rank="1"/>
  </conditionalFormatting>
  <conditionalFormatting sqref="D72:T72">
    <cfRule type="top10" dxfId="3" priority="3" bottom="1" rank="1"/>
    <cfRule type="top10" dxfId="2" priority="4" rank="1"/>
  </conditionalFormatting>
  <conditionalFormatting sqref="D76:T76">
    <cfRule type="top10" dxfId="1" priority="1" bottom="1" rank="1"/>
    <cfRule type="top10" dxfId="0" priority="2" rank="1"/>
  </conditionalFormatting>
  <pageMargins left="0.25" right="0.25" top="0.75" bottom="0.75" header="0.3" footer="0.3"/>
  <pageSetup paperSize="5" scale="5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Ayanna V Barnett</dc:creator>
  <cp:lastModifiedBy>Ayanna V Barnett</cp:lastModifiedBy>
  <dcterms:created xsi:type="dcterms:W3CDTF">2026-02-06T18:16:43Z</dcterms:created>
  <dcterms:modified xsi:type="dcterms:W3CDTF">2026-02-06T18:25:43Z</dcterms:modified>
</cp:coreProperties>
</file>